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ΠΡΟΜΗΘΕΙΩΝ -NEW-\promithion 2024\2024 ΟΜΑΔΙΚΕΣ ΠΡΟΜΗΘΕΙΕΣ\1281 ΤΟΝΕΡ\ΔΙΑΔΙΚΑΣΙΑ\"/>
    </mc:Choice>
  </mc:AlternateContent>
  <xr:revisionPtr revIDLastSave="0" documentId="13_ncr:1_{7A458FEB-3FD5-44CC-B5DA-59009849C5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ΠΙΝΑΚΑΣ I_ΓΝΗΣΙΑ" sheetId="1" r:id="rId1"/>
    <sheet name="ΠΙΝΑΚΑΣ ΙΙ ΑΝΑΚΑΤΑΣΚΕΥΑΣΜΕΝΑ" sheetId="4" r:id="rId2"/>
  </sheets>
  <definedNames>
    <definedName name="_xlnm.Print_Area" localSheetId="0">'ΠΙΝΑΚΑΣ I_ΓΝΗΣΙΑ'!$A$1:$M$163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4" l="1"/>
  <c r="L11" i="4"/>
  <c r="L12" i="4"/>
  <c r="L13" i="4"/>
  <c r="L14" i="4"/>
  <c r="L15" i="4"/>
  <c r="L16" i="4"/>
  <c r="L17" i="4"/>
  <c r="L18" i="4"/>
  <c r="L19" i="4"/>
  <c r="L21" i="4"/>
  <c r="L22" i="4"/>
  <c r="L23" i="4"/>
  <c r="L25" i="4"/>
  <c r="L26" i="4"/>
  <c r="L27" i="4"/>
  <c r="L28" i="4"/>
  <c r="L29" i="4"/>
  <c r="L30" i="4"/>
  <c r="L32" i="4"/>
  <c r="L33" i="4"/>
  <c r="L34" i="4"/>
  <c r="L35" i="4"/>
  <c r="L37" i="4"/>
  <c r="L39" i="4"/>
  <c r="L41" i="4"/>
  <c r="L42" i="4"/>
  <c r="L43" i="4"/>
  <c r="L44" i="4"/>
  <c r="L8" i="4"/>
  <c r="M8" i="4" s="1"/>
  <c r="L79" i="1"/>
  <c r="L80" i="1"/>
  <c r="L81" i="1"/>
  <c r="L82" i="1"/>
  <c r="L83" i="1"/>
  <c r="L84" i="1"/>
  <c r="L86" i="1"/>
  <c r="L87" i="1"/>
  <c r="L88" i="1"/>
  <c r="L89" i="1"/>
  <c r="L90" i="1"/>
  <c r="L91" i="1"/>
  <c r="L92" i="1"/>
  <c r="L93" i="1"/>
  <c r="L11" i="1"/>
  <c r="L12" i="1"/>
  <c r="L13" i="1"/>
  <c r="L14" i="1"/>
  <c r="L15" i="1"/>
  <c r="L16" i="1"/>
  <c r="L18" i="1"/>
  <c r="L19" i="1"/>
  <c r="L21" i="1"/>
  <c r="L22" i="1"/>
  <c r="L23" i="1"/>
  <c r="L24" i="1"/>
  <c r="L25" i="1"/>
  <c r="L26" i="1"/>
  <c r="L27" i="1"/>
  <c r="L28" i="1"/>
  <c r="L29" i="1"/>
  <c r="L31" i="1"/>
  <c r="L32" i="1"/>
  <c r="L33" i="1"/>
  <c r="L34" i="1"/>
  <c r="L35" i="1"/>
  <c r="L37" i="1"/>
  <c r="L38" i="1"/>
  <c r="L39" i="1"/>
  <c r="L40" i="1"/>
  <c r="L41" i="1"/>
  <c r="L42" i="1"/>
  <c r="L44" i="1"/>
  <c r="L45" i="1"/>
  <c r="L47" i="1"/>
  <c r="L48" i="1"/>
  <c r="L50" i="1"/>
  <c r="L51" i="1"/>
  <c r="L52" i="1"/>
  <c r="L53" i="1"/>
  <c r="L54" i="1"/>
  <c r="L55" i="1"/>
  <c r="L56" i="1"/>
  <c r="L57" i="1"/>
  <c r="L58" i="1"/>
  <c r="L59" i="1"/>
  <c r="L61" i="1"/>
  <c r="L62" i="1"/>
  <c r="L63" i="1"/>
  <c r="L64" i="1"/>
  <c r="L65" i="1"/>
  <c r="L66" i="1"/>
  <c r="L68" i="1"/>
  <c r="L69" i="1"/>
  <c r="L70" i="1"/>
  <c r="L71" i="1"/>
  <c r="L73" i="1"/>
  <c r="L74" i="1"/>
  <c r="L75" i="1"/>
  <c r="L76" i="1"/>
  <c r="L77" i="1"/>
  <c r="L9" i="1"/>
  <c r="B46" i="4"/>
  <c r="B95" i="1"/>
  <c r="M41" i="4" l="1"/>
  <c r="M39" i="4"/>
  <c r="M37" i="4"/>
  <c r="M32" i="4"/>
  <c r="M25" i="4"/>
  <c r="M21" i="4"/>
  <c r="M10" i="4"/>
  <c r="M86" i="1"/>
  <c r="M79" i="1"/>
  <c r="M73" i="1"/>
  <c r="M68" i="1"/>
  <c r="M61" i="1"/>
  <c r="M50" i="1"/>
  <c r="M47" i="1"/>
  <c r="M44" i="1"/>
  <c r="M37" i="1"/>
  <c r="M31" i="1"/>
  <c r="M28" i="1"/>
  <c r="M21" i="1"/>
  <c r="M18" i="1"/>
  <c r="M11" i="1"/>
  <c r="M9" i="1"/>
  <c r="M46" i="4" l="1"/>
  <c r="M95" i="1"/>
</calcChain>
</file>

<file path=xl/sharedStrings.xml><?xml version="1.0" encoding="utf-8"?>
<sst xmlns="http://schemas.openxmlformats.org/spreadsheetml/2006/main" count="677" uniqueCount="245">
  <si>
    <t>Toner</t>
  </si>
  <si>
    <t>Black</t>
  </si>
  <si>
    <t>ΠΟΣΟΤΗΤΑ</t>
  </si>
  <si>
    <t>ΕΤΑΙΡΕΙΑ ΚΑΤΑΣΚΕΥΗΣ / ΜΟΝΤΕΛΟ</t>
  </si>
  <si>
    <t>ΤΕΧΝΟΛΟΓΙΑ ΕΚΤΥΠΩΣΗΣ</t>
  </si>
  <si>
    <t>ΚΑΤΗΓΟΡΙΑ ΜΗΧ/ΤΟΣ</t>
  </si>
  <si>
    <t>ΚΑΕ: 1281</t>
  </si>
  <si>
    <t>Πολυμηχάνημα</t>
  </si>
  <si>
    <t>Laser</t>
  </si>
  <si>
    <t>Φωτοτυπικό</t>
  </si>
  <si>
    <t>Μαύρο</t>
  </si>
  <si>
    <t>SHARP MX-M356NV</t>
  </si>
  <si>
    <t>MX-315GT</t>
  </si>
  <si>
    <t>Εκτυπωτής</t>
  </si>
  <si>
    <t>KYOCERA P3045DN</t>
  </si>
  <si>
    <t>TK-3160</t>
  </si>
  <si>
    <t>ΦΩΤΟΤΥΠΙΚΟ</t>
  </si>
  <si>
    <t>Canon iR-ADV 8085</t>
  </si>
  <si>
    <t>TONER</t>
  </si>
  <si>
    <t>BLACK</t>
  </si>
  <si>
    <t>C-EXV35</t>
  </si>
  <si>
    <t>Ricoh DD 3344</t>
  </si>
  <si>
    <t>INK</t>
  </si>
  <si>
    <t>MASTER  Ταχυεκτυπωτικού</t>
  </si>
  <si>
    <t>MASTER</t>
  </si>
  <si>
    <t>JP-10M B4: 260 masters/roll</t>
  </si>
  <si>
    <t>ΕΚΤΥΠΩΤΗΣ</t>
  </si>
  <si>
    <t>Samsung SL-M2625D</t>
  </si>
  <si>
    <t>Samsung MLT-D116L</t>
  </si>
  <si>
    <t>CANON MAXIFY MB5150</t>
  </si>
  <si>
    <t>Inkjet</t>
  </si>
  <si>
    <t>Εγχρ.+Μαύρο</t>
  </si>
  <si>
    <t xml:space="preserve">CANON PGI-2500XL MULTIPACK </t>
  </si>
  <si>
    <t>Ink Cartridge</t>
  </si>
  <si>
    <t>black</t>
  </si>
  <si>
    <t>CYAN</t>
  </si>
  <si>
    <t>TN323</t>
  </si>
  <si>
    <t>EPSON AL-M310DN</t>
  </si>
  <si>
    <t>C13S110080</t>
  </si>
  <si>
    <t>-</t>
  </si>
  <si>
    <t>OKI B432dn</t>
  </si>
  <si>
    <t>LASER</t>
  </si>
  <si>
    <t>Xerox Versalink B400</t>
  </si>
  <si>
    <t>ORI-XER106R03584</t>
  </si>
  <si>
    <t>INKJET</t>
  </si>
  <si>
    <t xml:space="preserve">Πολυμηχάνημα </t>
  </si>
  <si>
    <t>EPSON ECOTANK L6290</t>
  </si>
  <si>
    <t>Μπουκάλι Μελανιού</t>
  </si>
  <si>
    <t>EPSON 101</t>
  </si>
  <si>
    <t>MAGENTA</t>
  </si>
  <si>
    <t>YELLOW</t>
  </si>
  <si>
    <t xml:space="preserve">Φωτοτυπικό </t>
  </si>
  <si>
    <t>INKJET RIPS</t>
  </si>
  <si>
    <t>C13T05A100</t>
  </si>
  <si>
    <t>C13T05A200</t>
  </si>
  <si>
    <t>C13T05A300</t>
  </si>
  <si>
    <t>Maintenance Box</t>
  </si>
  <si>
    <t>Develop Ineo 287</t>
  </si>
  <si>
    <t>EPSON ECOTANK PRO L6580</t>
  </si>
  <si>
    <t>C12C934591</t>
  </si>
  <si>
    <t>TN322</t>
  </si>
  <si>
    <t>TK-6115</t>
  </si>
  <si>
    <t>EPSON 112</t>
  </si>
  <si>
    <t>TN326</t>
  </si>
  <si>
    <t>C13T04D100</t>
  </si>
  <si>
    <t>ΓΕΝΙΚΟ ΣΥΝΟΛΟ</t>
  </si>
  <si>
    <t>Φωτοτυπικό-Πολυμηχάνημα</t>
  </si>
  <si>
    <t>Develop INEO 283</t>
  </si>
  <si>
    <t xml:space="preserve">TN-217 </t>
  </si>
  <si>
    <t>Samsung ML-3310D</t>
  </si>
  <si>
    <t>Toner TN323 A87M0D0</t>
  </si>
  <si>
    <t>HP P2055dn</t>
  </si>
  <si>
    <t>05X CE505X</t>
  </si>
  <si>
    <t>KYOCERA ECOSYS P5021cdw</t>
  </si>
  <si>
    <t>yellow</t>
  </si>
  <si>
    <t>TK5230Y</t>
  </si>
  <si>
    <t>EPSON 112 EcoTank Pigment Black ink bottle 127ml C13T06C14A</t>
  </si>
  <si>
    <t>EPSON 112 EcoTank Pigment Cyan ink bottle 70ml C13T06C24A</t>
  </si>
  <si>
    <t>EPSON 112 EcoTank Pigment Magenta ink bottle 70ml C13T06C34A</t>
  </si>
  <si>
    <t>EPSON 112 EcoTank Pigment Yellow ink bottle 70ml C13T06C44A</t>
  </si>
  <si>
    <t>Epson Ecotank M2170</t>
  </si>
  <si>
    <t>EPSON 110</t>
  </si>
  <si>
    <t>C13T03P14A, 120ml</t>
  </si>
  <si>
    <t>Plotter</t>
  </si>
  <si>
    <t>EPSON SureColor SC-T5400M-MFP</t>
  </si>
  <si>
    <t>T41F540</t>
  </si>
  <si>
    <t>T41F240</t>
  </si>
  <si>
    <t>T41F340</t>
  </si>
  <si>
    <t>T41F440</t>
  </si>
  <si>
    <t>EPSON WorkForce Pro WF-C878RDTWFC</t>
  </si>
  <si>
    <t>C13T05A400</t>
  </si>
  <si>
    <t>Maintenance Box T699700 - C13T699700</t>
  </si>
  <si>
    <t>Singlepack UltraChrome XD2 T41F540 Black 350ml - C13T41F540</t>
  </si>
  <si>
    <t>Singlepack UltraChrome XD2 T41F240 Cyan 350ml - C13T41F240</t>
  </si>
  <si>
    <t>Singlepack UltraChrome XD2 T41F340 Magenta 350ml - C13T41F340</t>
  </si>
  <si>
    <t>Singlepack UltraChrome XD2 T41F440 Yellow 350ml - C13T41F440</t>
  </si>
  <si>
    <t>EPSON WorkForce Pro WF-C87xR Black XL 20.000pages C13T05A100</t>
  </si>
  <si>
    <t>EPSON WorkForce Pro WF-C87xR Cyan XL 20.000pages C13T05A200</t>
  </si>
  <si>
    <t>EPSON WorkForce Pro WF-C87xR Magenta XL 20.000pages C13T05A300</t>
  </si>
  <si>
    <t>EPSON WorkForce Pro WF-C87xR Yellow XL 20.000pages C13T05A400</t>
  </si>
  <si>
    <t>Konica ή Develop tn323, 23k pgs</t>
  </si>
  <si>
    <t>Develop Ineo 224e</t>
  </si>
  <si>
    <t>Develop ή Konica Toner TN322 24000pgs</t>
  </si>
  <si>
    <t>KYOCERA Ecosys M4125IDN</t>
  </si>
  <si>
    <t>Kyocera TK-6115 Toner Μαύρο 15000 Σελίδων</t>
  </si>
  <si>
    <t>KYOCERA Ecosys P3155dn</t>
  </si>
  <si>
    <t>TK-3190</t>
  </si>
  <si>
    <t>Kyocera TK-3190 Toner Μαύρο 25000 Σελίδων</t>
  </si>
  <si>
    <t>Epson Ecotank M1180</t>
  </si>
  <si>
    <t>Lexmark B2236DW</t>
  </si>
  <si>
    <t>B222H00</t>
  </si>
  <si>
    <t>Drum</t>
  </si>
  <si>
    <t>B220Z00 Drum</t>
  </si>
  <si>
    <t>Lexmark B2865dw</t>
  </si>
  <si>
    <t>B282H00 (15000 σελ)</t>
  </si>
  <si>
    <t>ΙΝΕΟ 226</t>
  </si>
  <si>
    <t>ΤΝ118</t>
  </si>
  <si>
    <t>INEO 227</t>
  </si>
  <si>
    <t>Toshiba e-167</t>
  </si>
  <si>
    <t>T-1640 (24000 σελ)</t>
  </si>
  <si>
    <t>HP MLT-D205L</t>
  </si>
  <si>
    <t xml:space="preserve">Lexmark E360d </t>
  </si>
  <si>
    <t>Lexmark E360H11E</t>
  </si>
  <si>
    <t>XEROX B230V/DNI</t>
  </si>
  <si>
    <t>Xerox 006R04404 HC 6K</t>
  </si>
  <si>
    <t>p/n 44574302</t>
  </si>
  <si>
    <t>TK-5230K</t>
  </si>
  <si>
    <t>ΦΩΤΟΤΥΠΙΚΟ/ΕΚΤΥΠΩΤΗΣ</t>
  </si>
  <si>
    <t>KONICA MINOLTA BIZHUB 250</t>
  </si>
  <si>
    <t>TN211 8938-415</t>
  </si>
  <si>
    <t>HP 59A</t>
  </si>
  <si>
    <t xml:space="preserve">HP 59A Toner Laser Εκτυπωτή Μαύρο 3000 pgs (CF259A) HP LASERJET PRO M404dw </t>
  </si>
  <si>
    <t>EPSON 112 EcoTank Pigment Black ink bottle 127ml C13T06C14A EPSON ECOTANK PRO L6580</t>
  </si>
  <si>
    <t>EPSON 112 EcoTank Pigment Cyan ink bottle 70ml C13T06C24A EPSON ECOTANK PRO L6580</t>
  </si>
  <si>
    <t>EPSON 112 EcoTank Pigment Magenta ink bottle 70ml C13T06C34A EPSON ECOTANK PRO L6580</t>
  </si>
  <si>
    <t>EPSON 112 EcoTank Pigment Yellow ink bottle 70ml C13T06C44A EPSON ECOTANK PRO L6580</t>
  </si>
  <si>
    <t>C13T671400</t>
  </si>
  <si>
    <t>Maintenance box C13T671400</t>
  </si>
  <si>
    <t>Develop Ineo 368e</t>
  </si>
  <si>
    <t>Konica ή Develop TN326, 30k pgs</t>
  </si>
  <si>
    <t>ΚΑΤΗΓΟΡΙΑ Α</t>
  </si>
  <si>
    <t>ΚΩΔΙΚΟΣ ΑΝΑΛΩΣΙΜΟΥ</t>
  </si>
  <si>
    <t>ΧΡΩΜΑ ΑΝΑΛΩΣΙΜΟΥ</t>
  </si>
  <si>
    <t>ΕΙΔΟΣ ΑΝΑΛΩΣΙΜΟΥ</t>
  </si>
  <si>
    <t>ΚΑΤΗΓΟΡΙΑ Α - ΓΝΗΣΙΑ ΜΕΛΑΝΙΑ - TONER</t>
  </si>
  <si>
    <t xml:space="preserve"> ΤΙΜΗ ΜΟΝΑΔΟΣ </t>
  </si>
  <si>
    <t>ΠΙΝΑΚΑΣ Ι</t>
  </si>
  <si>
    <t>ΠΙΝΑΚΑΣ ΙI</t>
  </si>
  <si>
    <t>ΚΑΤΗΓΟΡΙΑ B</t>
  </si>
  <si>
    <t>ΕΤΑΙΡΕΙΑ ΚΑΤΑΣΚΕΥΗΣ/ΜΟΝΤΕΛΟ</t>
  </si>
  <si>
    <t>XL Cartridge 5k pgs.</t>
  </si>
  <si>
    <t>Epson WorkForce Pro WF-5710DWF</t>
  </si>
  <si>
    <t>Inkjet Cartridge</t>
  </si>
  <si>
    <t>Yellow</t>
  </si>
  <si>
    <t>T9454</t>
  </si>
  <si>
    <t>4k pgs</t>
  </si>
  <si>
    <t>HP LaserJet Μ1319F</t>
  </si>
  <si>
    <t>Laser </t>
  </si>
  <si>
    <t>Q2612X</t>
  </si>
  <si>
    <t>Samsung SL-M2875FD</t>
  </si>
  <si>
    <t>MLT-D116L</t>
  </si>
  <si>
    <t>HP OfficeJet 7310</t>
  </si>
  <si>
    <t>Color</t>
  </si>
  <si>
    <t>HP344</t>
  </si>
  <si>
    <t>HP338</t>
  </si>
  <si>
    <t>Samsung R116 Imaging Unit (SV134A) (9k pgs)</t>
  </si>
  <si>
    <t>Imaging Unit</t>
  </si>
  <si>
    <t>---</t>
  </si>
  <si>
    <t>MLT-R116</t>
  </si>
  <si>
    <t>3k pgs</t>
  </si>
  <si>
    <t>Kyocera Ecosys P2235dn</t>
  </si>
  <si>
    <t>TK-1150</t>
  </si>
  <si>
    <t>7k pgs</t>
  </si>
  <si>
    <t>OKI MB472dnw</t>
  </si>
  <si>
    <t>Led</t>
  </si>
  <si>
    <t>Image Drum 25k pgs</t>
  </si>
  <si>
    <t>Image Drum Kit</t>
  </si>
  <si>
    <t>Lexmark Ε360/Ε460</t>
  </si>
  <si>
    <t>Ε360Η11Ε (Black &gt;9K Pages)</t>
  </si>
  <si>
    <t>Ε360 Drum</t>
  </si>
  <si>
    <t>HP LaserJet Pro MFP M227</t>
  </si>
  <si>
    <t>CF230X HP</t>
  </si>
  <si>
    <t xml:space="preserve">HP LASERJET 4015DN </t>
  </si>
  <si>
    <t>HP C364X (20000 σελ)</t>
  </si>
  <si>
    <t>HP LASERJET P1005</t>
  </si>
  <si>
    <t>HP CB435A (2000 σελ)</t>
  </si>
  <si>
    <t>Lexmark E332n</t>
  </si>
  <si>
    <t>34016HE (6000 σελ)</t>
  </si>
  <si>
    <t>OKI B410</t>
  </si>
  <si>
    <t>43979102 (3500 σελ)</t>
  </si>
  <si>
    <t>TK1150 (3000 σελ)</t>
  </si>
  <si>
    <t>Canon L170</t>
  </si>
  <si>
    <t>3500B002</t>
  </si>
  <si>
    <t>φαξ πολυμηχανημα</t>
  </si>
  <si>
    <t>HP M402dne</t>
  </si>
  <si>
    <t>MLT-D116L(3K pgs)</t>
  </si>
  <si>
    <t>Samsung Xpress M2026</t>
  </si>
  <si>
    <t>imaging unit</t>
  </si>
  <si>
    <t>Brother MFC-L8690CDW</t>
  </si>
  <si>
    <t>image drum</t>
  </si>
  <si>
    <t>HP 415Α Toner Μαύρο  2400pgs με τσιπ</t>
  </si>
  <si>
    <t>HP Color LaserJet MFP M480f</t>
  </si>
  <si>
    <t>W2030X</t>
  </si>
  <si>
    <t>HP Laserjet P1102</t>
  </si>
  <si>
    <t>CE285A</t>
  </si>
  <si>
    <t>Ε360Η11Ε</t>
  </si>
  <si>
    <t>Brother MFC-L2710</t>
  </si>
  <si>
    <t>TN2410</t>
  </si>
  <si>
    <t>TN2410 Drum</t>
  </si>
  <si>
    <t xml:space="preserve">ΓΕΝΙΚΟ ΣΥΝΟΛΟ </t>
  </si>
  <si>
    <t>ΚΑΤΗΓΟΡΙΑ Β -  ΑΝΑΚΑΤΑΣΚΕΥΑΣΜΕΝΑ ΜΕΛΑΝΙΑ - TONER</t>
  </si>
  <si>
    <t xml:space="preserve">T699700 </t>
  </si>
  <si>
    <t>ΛΕΠΤΟΜΕΡΕΙΕΣ ΑΝΑΛΩΣΙΜΟΥ</t>
  </si>
  <si>
    <t>ΠΡΟΫΠΟΛΟΓΙΣΜΟΣ : 7.735,71 €</t>
  </si>
  <si>
    <t>ΠΡΟΫΠΟΛΟΓΙΣΜΟΣ : 1811,48€</t>
  </si>
  <si>
    <t>ΣΥΝΟΛΙΚΟ ΚΟΣΤΟΣ ΟΜΑΔΑΣ ΜΕ ΦΠΑ</t>
  </si>
  <si>
    <t>ΤΕΜΑΧΙΑ *ΚΟΣΤΟΣ</t>
  </si>
  <si>
    <t>TEMAXIA * ΚΟΣΤΟΣ</t>
  </si>
  <si>
    <t xml:space="preserve">	Παράρτημα IV – Πίνακες Οικονομικής Προσφοράς</t>
  </si>
  <si>
    <t xml:space="preserve">	Παράρτημα ΙV– Πίνακες Οικονομικής Προσφοράς</t>
  </si>
  <si>
    <t>ΟΜΑΔΑ 1 ΤΜΗΜΑ ΙΣΤΟΡΙΑΣ &amp; ΑΡΧΑΙΟΛΟΓΙΑΣ</t>
  </si>
  <si>
    <t>ΟΜΑΔΑ 2  ΤΜΗΜΑ ΦΙΛΟΣΟΦΙΑΣ</t>
  </si>
  <si>
    <t>ΤΑΧΥΕΚΤΥΠΩΤΙΚΟ</t>
  </si>
  <si>
    <t>ΟΜΑΔΑ 3  ΒΙΒΛΙΟΘΗΚΗ</t>
  </si>
  <si>
    <t>ΟΜΑΔΑ 4  ΤΜΗΜΑ ΚΟΙΝΩΝΙΟΛΟΓΙΑΣ</t>
  </si>
  <si>
    <t>ΟΜΑΔΑ 5 ΤΜΗΜΑ ΠΟΛΙΤΙΚΗΣ ΕΠΙΣΤΗΜΗΣ</t>
  </si>
  <si>
    <t>ΟΜΑΔΑ 6 ΤΜΗΜΑ ΟΙΚΟΝΟΜΙΚΩΝ ΕΠΙΣΤΗΜΩΝ</t>
  </si>
  <si>
    <t>ΟΜΑΔΑ 7    ΓΕΝΙΚΗ ΔΙΕΥΘΥΝΣΗ ΔΙΟΙΚΗΤΙΚΩΝ ΚΑΙ ΟΙΚΟΝΟΜΙΚΩΝ ΥΠΗΡΕΣΙΩΝ</t>
  </si>
  <si>
    <t>ΟΜΑΔΑ 8 ΤΜΗΜΑ ΦΙΛΟΛΟΓΙΑΣ</t>
  </si>
  <si>
    <t>ΟΜΑΔΑ 9  ΣΥΜΒΟΥΛΕΥΤΙΚΟ ΚΕΝΤΡΟ ΦΟΙΤΗΤΩΝ</t>
  </si>
  <si>
    <t>ΟΜΑΔΑ 10 ΔΙΕΥΘΥΝΣΗ ΤΕΧΝΙΚΩΝ ΕΡΓΩΝ</t>
  </si>
  <si>
    <t>ΟΜΑΔΑ 11 ΠΡΥΤΑΝΕΙΑ</t>
  </si>
  <si>
    <t>ΟΜΑΔΑ 12 ΔΙΕΥΘΥΝΣΗ ΟΙΚΟΝΟΜΙΚΗΣ ΔΙΑΧΕΙΡΙΣΗΣ</t>
  </si>
  <si>
    <t>ΟΜΑΔΑ 13 ΔΙΕΥΘΥΝΣΗ ΕΚΠΑΙΔΕΥΣΗΣ &amp; ΕΡΕΥΝΑΣ</t>
  </si>
  <si>
    <t>ΟΜΑΔΑ 14   ΔΙΕΥΘΥΝΣΗ ΔΙΟΙΚΗΤΙΚΟΥ</t>
  </si>
  <si>
    <t>ΟΜΑΔΑ 15 ΤΜΗΜΑ ΔΗΜΟΣΙΩΝ ΣΧΕΣΕΩΝ</t>
  </si>
  <si>
    <t>ΠΡΟΥΠΟΛΟΓΙΣΜΟΣ</t>
  </si>
  <si>
    <t>ΟΜΑΔΑ 1 ΔΙΕΥΘΥΝΣΗ ΔΙΟΙΚΗΤΙΚΟΥ</t>
  </si>
  <si>
    <t>ΟΜΑΔΑ 2 ΔΙΕΥΘΥΝΣΗ ΟΙΚΟΝΟΜΙΚΗΣ ΔΙΑΧΕΙΡΙΣΗΣ</t>
  </si>
  <si>
    <t>ΟΜΑΔΑ 3 ΤΜΗΜΑ ΙΣΤΟΡΙΑΣ &amp; ΑΡΧΑΙΟΛΟΓΙΑΣ</t>
  </si>
  <si>
    <t>ΟΜΑΔΑ 4 ΤΜΗΜΑ ΦΙΛΟΣΟΦΙΑΣ</t>
  </si>
  <si>
    <t>ΟΜΑΔΑ 5 ΔΙΕΥΘΥΝΣΗ ΕΚΠΑΙΔΕΥΣΗΣ &amp; ΕΡΕΥΝΑΣ</t>
  </si>
  <si>
    <t>ΟΜΑΔΑ 6 ΠΡΥΤΑΝΕΙΑ</t>
  </si>
  <si>
    <t>ΟΜΑΔΑ 7 ΔΙΕΥΘΥΝΣΗ ΤΕΧΝΙΚΩΝ ΕΡΓΩΝ</t>
  </si>
  <si>
    <t>ΟΜΑΔΑ / ΥΠΗΡΕΣΙΑ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</si>
</sst>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b/>
      <sz val="10"/>
      <color theme="1"/>
      <name val="Times New Roman"/>
      <family val="1"/>
      <charset val="161"/>
    </font>
    <font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rgb="FF1F497D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b/>
      <sz val="12"/>
      <color theme="1"/>
      <name val="Times New Roman"/>
      <family val="1"/>
      <charset val="161"/>
    </font>
    <font>
      <b/>
      <sz val="14"/>
      <name val="Calibri"/>
      <family val="2"/>
      <charset val="161"/>
      <scheme val="minor"/>
    </font>
    <font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sz val="12"/>
      <color theme="1"/>
      <name val="Times New Roman"/>
      <family val="1"/>
      <charset val="161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sz val="9.5"/>
      <color theme="1"/>
      <name val="Calibri"/>
      <family val="2"/>
      <charset val="161"/>
      <scheme val="minor"/>
    </font>
    <font>
      <sz val="10.5"/>
      <color theme="1"/>
      <name val="Calibri"/>
      <family val="2"/>
      <charset val="161"/>
      <scheme val="minor"/>
    </font>
    <font>
      <b/>
      <sz val="14"/>
      <color indexed="8"/>
      <name val="Calibri"/>
      <family val="2"/>
      <charset val="16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F2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indexed="3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367">
    <xf numFmtId="0" fontId="0" fillId="0" borderId="0" xfId="0"/>
    <xf numFmtId="0" fontId="0" fillId="0" borderId="2" xfId="0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0" fontId="1" fillId="2" borderId="0" xfId="1" applyFill="1" applyAlignment="1">
      <alignment horizontal="center" wrapText="1"/>
    </xf>
    <xf numFmtId="164" fontId="1" fillId="2" borderId="0" xfId="1" applyNumberFormat="1" applyFill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wrapText="1"/>
    </xf>
    <xf numFmtId="0" fontId="9" fillId="2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1" applyFont="1" applyAlignment="1">
      <alignment horizontal="center" vertical="center" wrapText="1"/>
    </xf>
    <xf numFmtId="0" fontId="10" fillId="0" borderId="0" xfId="2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9" fillId="2" borderId="0" xfId="1" applyFont="1" applyFill="1" applyAlignment="1">
      <alignment horizontal="center" vertical="center" wrapText="1"/>
    </xf>
    <xf numFmtId="0" fontId="9" fillId="3" borderId="0" xfId="1" applyFont="1" applyFill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vertical="center" wrapText="1"/>
    </xf>
    <xf numFmtId="0" fontId="10" fillId="3" borderId="0" xfId="1" applyFont="1" applyFill="1" applyAlignment="1" applyProtection="1">
      <alignment horizontal="center" vertical="center" wrapText="1"/>
      <protection locked="0"/>
    </xf>
    <xf numFmtId="0" fontId="11" fillId="2" borderId="0" xfId="1" applyFont="1" applyFill="1" applyAlignment="1">
      <alignment horizontal="center" wrapText="1"/>
    </xf>
    <xf numFmtId="2" fontId="10" fillId="2" borderId="0" xfId="1" applyNumberFormat="1" applyFont="1" applyFill="1" applyAlignment="1">
      <alignment horizontal="center" vertical="center" wrapText="1"/>
    </xf>
    <xf numFmtId="2" fontId="15" fillId="4" borderId="0" xfId="1" applyNumberFormat="1" applyFont="1" applyFill="1" applyAlignment="1">
      <alignment horizontal="center" vertical="center" wrapText="1"/>
    </xf>
    <xf numFmtId="2" fontId="7" fillId="0" borderId="0" xfId="0" applyNumberFormat="1" applyFont="1" applyAlignment="1">
      <alignment horizontal="center" wrapText="1"/>
    </xf>
    <xf numFmtId="0" fontId="9" fillId="2" borderId="0" xfId="1" applyFont="1" applyFill="1" applyAlignment="1">
      <alignment horizontal="center" wrapText="1"/>
    </xf>
    <xf numFmtId="0" fontId="10" fillId="0" borderId="0" xfId="1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2" borderId="0" xfId="1" applyFont="1" applyFill="1" applyAlignment="1">
      <alignment horizontal="center" vertical="top" wrapText="1"/>
    </xf>
    <xf numFmtId="2" fontId="10" fillId="2" borderId="0" xfId="1" applyNumberFormat="1" applyFont="1" applyFill="1" applyAlignment="1">
      <alignment horizontal="center" vertical="top" wrapText="1"/>
    </xf>
    <xf numFmtId="0" fontId="10" fillId="7" borderId="0" xfId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9" fillId="6" borderId="0" xfId="0" applyFont="1" applyFill="1" applyAlignment="1">
      <alignment horizontal="center" vertical="center" wrapText="1"/>
    </xf>
    <xf numFmtId="2" fontId="11" fillId="2" borderId="0" xfId="1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2" borderId="3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3" xfId="1" applyFont="1" applyBorder="1" applyAlignment="1" applyProtection="1">
      <alignment horizontal="center" vertical="center" wrapText="1"/>
      <protection locked="0"/>
    </xf>
    <xf numFmtId="0" fontId="18" fillId="3" borderId="3" xfId="1" applyFont="1" applyFill="1" applyBorder="1" applyAlignment="1" applyProtection="1">
      <alignment horizontal="center" vertical="center" wrapText="1"/>
      <protection locked="0"/>
    </xf>
    <xf numFmtId="0" fontId="18" fillId="0" borderId="2" xfId="2" applyFont="1" applyBorder="1" applyAlignment="1">
      <alignment horizontal="center" wrapText="1"/>
    </xf>
    <xf numFmtId="0" fontId="19" fillId="3" borderId="3" xfId="1" applyFont="1" applyFill="1" applyBorder="1" applyAlignment="1" applyProtection="1">
      <alignment horizontal="center" vertical="center" wrapText="1"/>
      <protection locked="0"/>
    </xf>
    <xf numFmtId="0" fontId="18" fillId="3" borderId="2" xfId="1" applyFont="1" applyFill="1" applyBorder="1" applyAlignment="1" applyProtection="1">
      <alignment horizontal="center" vertical="center" wrapText="1"/>
      <protection locked="0"/>
    </xf>
    <xf numFmtId="0" fontId="18" fillId="0" borderId="2" xfId="2" applyFont="1" applyBorder="1" applyAlignment="1">
      <alignment horizontal="center" vertical="center" wrapText="1"/>
    </xf>
    <xf numFmtId="0" fontId="19" fillId="3" borderId="2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wrapText="1"/>
    </xf>
    <xf numFmtId="2" fontId="18" fillId="2" borderId="2" xfId="1" applyNumberFormat="1" applyFont="1" applyFill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wrapText="1"/>
    </xf>
    <xf numFmtId="0" fontId="8" fillId="8" borderId="2" xfId="0" applyFont="1" applyFill="1" applyBorder="1" applyAlignment="1">
      <alignment horizontal="center" wrapText="1"/>
    </xf>
    <xf numFmtId="0" fontId="8" fillId="0" borderId="2" xfId="2" applyFont="1" applyBorder="1" applyAlignment="1">
      <alignment horizontal="center" wrapText="1"/>
    </xf>
    <xf numFmtId="0" fontId="8" fillId="8" borderId="2" xfId="2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5" borderId="2" xfId="2" applyFont="1" applyFill="1" applyBorder="1" applyAlignment="1">
      <alignment horizontal="center" wrapText="1"/>
    </xf>
    <xf numFmtId="164" fontId="10" fillId="2" borderId="3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Border="1" applyAlignment="1">
      <alignment horizontal="right" vertical="center" wrapText="1"/>
    </xf>
    <xf numFmtId="164" fontId="10" fillId="0" borderId="2" xfId="1" applyNumberFormat="1" applyFont="1" applyBorder="1" applyAlignment="1">
      <alignment horizontal="right" wrapText="1"/>
    </xf>
    <xf numFmtId="164" fontId="13" fillId="4" borderId="2" xfId="1" applyNumberFormat="1" applyFont="1" applyFill="1" applyBorder="1" applyAlignment="1">
      <alignment horizontal="right" vertical="center" wrapText="1"/>
    </xf>
    <xf numFmtId="164" fontId="8" fillId="4" borderId="2" xfId="1" applyNumberFormat="1" applyFont="1" applyFill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wrapText="1"/>
    </xf>
    <xf numFmtId="164" fontId="10" fillId="2" borderId="1" xfId="1" applyNumberFormat="1" applyFont="1" applyFill="1" applyBorder="1" applyAlignment="1">
      <alignment horizontal="right" vertical="center" wrapText="1"/>
    </xf>
    <xf numFmtId="164" fontId="10" fillId="0" borderId="2" xfId="1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wrapText="1"/>
    </xf>
    <xf numFmtId="164" fontId="10" fillId="6" borderId="2" xfId="1" applyNumberFormat="1" applyFont="1" applyFill="1" applyBorder="1" applyAlignment="1">
      <alignment horizontal="right" vertical="center" wrapText="1"/>
    </xf>
    <xf numFmtId="0" fontId="10" fillId="7" borderId="3" xfId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wrapText="1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9" fillId="6" borderId="2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10" fillId="2" borderId="1" xfId="3" applyNumberFormat="1" applyFont="1" applyFill="1" applyBorder="1" applyAlignment="1">
      <alignment horizontal="center" vertical="center" wrapText="1"/>
    </xf>
    <xf numFmtId="0" fontId="10" fillId="2" borderId="3" xfId="3" applyNumberFormat="1" applyFont="1" applyFill="1" applyBorder="1" applyAlignment="1">
      <alignment horizontal="center" vertical="center" wrapText="1"/>
    </xf>
    <xf numFmtId="0" fontId="10" fillId="2" borderId="2" xfId="3" applyNumberFormat="1" applyFont="1" applyFill="1" applyBorder="1" applyAlignment="1">
      <alignment horizontal="center" vertical="center" wrapText="1"/>
    </xf>
    <xf numFmtId="0" fontId="10" fillId="2" borderId="0" xfId="3" applyNumberFormat="1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 wrapText="1"/>
    </xf>
    <xf numFmtId="0" fontId="21" fillId="9" borderId="0" xfId="0" applyFont="1" applyFill="1" applyAlignment="1">
      <alignment horizontal="center" vertical="center" wrapText="1"/>
    </xf>
    <xf numFmtId="0" fontId="11" fillId="11" borderId="7" xfId="1" applyFont="1" applyFill="1" applyBorder="1" applyAlignment="1">
      <alignment horizontal="center" vertical="center" wrapText="1"/>
    </xf>
    <xf numFmtId="0" fontId="11" fillId="11" borderId="2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 applyProtection="1">
      <alignment horizontal="center" vertical="center" wrapText="1"/>
      <protection locked="0"/>
    </xf>
    <xf numFmtId="2" fontId="11" fillId="11" borderId="1" xfId="1" applyNumberFormat="1" applyFont="1" applyFill="1" applyBorder="1" applyAlignment="1">
      <alignment horizontal="center" vertical="center" wrapText="1"/>
    </xf>
    <xf numFmtId="0" fontId="11" fillId="10" borderId="9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right" wrapText="1"/>
    </xf>
    <xf numFmtId="2" fontId="4" fillId="2" borderId="2" xfId="1" applyNumberFormat="1" applyFont="1" applyFill="1" applyBorder="1" applyAlignment="1">
      <alignment horizontal="center" vertical="center"/>
    </xf>
    <xf numFmtId="4" fontId="1" fillId="2" borderId="2" xfId="1" applyNumberFormat="1" applyFill="1" applyBorder="1" applyAlignment="1">
      <alignment horizontal="right" vertical="center"/>
    </xf>
    <xf numFmtId="164" fontId="1" fillId="7" borderId="2" xfId="1" applyNumberFormat="1" applyFill="1" applyBorder="1" applyAlignment="1">
      <alignment horizontal="center" vertical="center"/>
    </xf>
    <xf numFmtId="0" fontId="21" fillId="14" borderId="0" xfId="0" applyFont="1" applyFill="1"/>
    <xf numFmtId="0" fontId="24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9" fillId="2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2" borderId="2" xfId="1" quotePrefix="1" applyFont="1" applyFill="1" applyBorder="1" applyAlignment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  <protection locked="0"/>
    </xf>
    <xf numFmtId="0" fontId="10" fillId="2" borderId="2" xfId="3" applyNumberFormat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wrapText="1"/>
    </xf>
    <xf numFmtId="164" fontId="21" fillId="14" borderId="2" xfId="0" applyNumberFormat="1" applyFont="1" applyFill="1" applyBorder="1" applyAlignment="1">
      <alignment horizontal="right" wrapText="1"/>
    </xf>
    <xf numFmtId="0" fontId="10" fillId="0" borderId="18" xfId="1" applyFont="1" applyBorder="1" applyAlignment="1" applyProtection="1">
      <alignment horizontal="center" vertical="center" wrapText="1"/>
      <protection locked="0"/>
    </xf>
    <xf numFmtId="0" fontId="10" fillId="3" borderId="18" xfId="1" applyFont="1" applyFill="1" applyBorder="1" applyAlignment="1" applyProtection="1">
      <alignment horizontal="center" vertical="center" wrapText="1"/>
      <protection locked="0"/>
    </xf>
    <xf numFmtId="0" fontId="8" fillId="8" borderId="18" xfId="1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8" borderId="18" xfId="2" applyFont="1" applyFill="1" applyBorder="1" applyAlignment="1">
      <alignment horizontal="center" wrapText="1"/>
    </xf>
    <xf numFmtId="0" fontId="8" fillId="5" borderId="18" xfId="2" applyFont="1" applyFill="1" applyBorder="1" applyAlignment="1">
      <alignment horizontal="center" wrapText="1"/>
    </xf>
    <xf numFmtId="0" fontId="9" fillId="3" borderId="18" xfId="1" applyFont="1" applyFill="1" applyBorder="1" applyAlignment="1" applyProtection="1">
      <alignment horizontal="center" vertical="center" wrapText="1"/>
      <protection locked="0"/>
    </xf>
    <xf numFmtId="0" fontId="9" fillId="0" borderId="18" xfId="1" applyFont="1" applyBorder="1" applyAlignment="1">
      <alignment horizontal="center" vertical="center" wrapText="1"/>
    </xf>
    <xf numFmtId="0" fontId="9" fillId="6" borderId="18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8" fillId="3" borderId="4" xfId="1" applyFont="1" applyFill="1" applyBorder="1" applyAlignment="1" applyProtection="1">
      <alignment horizontal="center" vertical="center" wrapText="1"/>
      <protection locked="0"/>
    </xf>
    <xf numFmtId="0" fontId="18" fillId="3" borderId="18" xfId="1" applyFont="1" applyFill="1" applyBorder="1" applyAlignment="1" applyProtection="1">
      <alignment horizontal="center" vertical="center" wrapText="1"/>
      <protection locked="0"/>
    </xf>
    <xf numFmtId="0" fontId="19" fillId="3" borderId="18" xfId="1" applyFont="1" applyFill="1" applyBorder="1" applyAlignment="1" applyProtection="1">
      <alignment horizontal="center" vertical="center" wrapText="1"/>
      <protection locked="0"/>
    </xf>
    <xf numFmtId="0" fontId="21" fillId="14" borderId="18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1" fillId="2" borderId="2" xfId="1" applyFill="1" applyBorder="1" applyAlignment="1">
      <alignment horizontal="center" vertical="center" wrapText="1"/>
    </xf>
    <xf numFmtId="0" fontId="1" fillId="0" borderId="2" xfId="1" applyBorder="1" applyAlignment="1">
      <alignment horizontal="center" wrapText="1"/>
    </xf>
    <xf numFmtId="2" fontId="1" fillId="2" borderId="2" xfId="1" applyNumberForma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7" fillId="12" borderId="2" xfId="0" applyFont="1" applyFill="1" applyBorder="1" applyAlignment="1">
      <alignment horizontal="center" vertical="center"/>
    </xf>
    <xf numFmtId="0" fontId="23" fillId="11" borderId="2" xfId="1" applyFont="1" applyFill="1" applyBorder="1" applyAlignment="1">
      <alignment horizontal="center" vertical="center"/>
    </xf>
    <xf numFmtId="0" fontId="23" fillId="11" borderId="2" xfId="1" applyFont="1" applyFill="1" applyBorder="1" applyAlignment="1">
      <alignment horizontal="center" vertical="center" wrapText="1"/>
    </xf>
    <xf numFmtId="1" fontId="23" fillId="11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164" fontId="11" fillId="10" borderId="9" xfId="1" applyNumberFormat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8" fillId="0" borderId="23" xfId="1" applyFont="1" applyBorder="1" applyAlignment="1" applyProtection="1">
      <alignment horizontal="center" vertical="center" wrapText="1"/>
      <protection locked="0"/>
    </xf>
    <xf numFmtId="0" fontId="10" fillId="7" borderId="23" xfId="1" applyFont="1" applyFill="1" applyBorder="1" applyAlignment="1">
      <alignment horizontal="center" vertical="center" wrapText="1"/>
    </xf>
    <xf numFmtId="164" fontId="10" fillId="2" borderId="23" xfId="1" applyNumberFormat="1" applyFont="1" applyFill="1" applyBorder="1" applyAlignment="1">
      <alignment horizontal="right" vertical="center" wrapText="1"/>
    </xf>
    <xf numFmtId="0" fontId="11" fillId="10" borderId="1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Border="1" applyAlignment="1">
      <alignment horizontal="right" vertical="center" wrapText="1"/>
    </xf>
    <xf numFmtId="0" fontId="9" fillId="10" borderId="18" xfId="2" applyFont="1" applyFill="1" applyBorder="1" applyAlignment="1">
      <alignment horizontal="center" vertical="center" wrapText="1"/>
    </xf>
    <xf numFmtId="0" fontId="9" fillId="10" borderId="18" xfId="2" applyFont="1" applyFill="1" applyBorder="1" applyAlignment="1" applyProtection="1">
      <alignment horizontal="center" vertical="center" wrapText="1"/>
      <protection locked="0"/>
    </xf>
    <xf numFmtId="164" fontId="9" fillId="12" borderId="18" xfId="0" applyNumberFormat="1" applyFont="1" applyFill="1" applyBorder="1" applyAlignment="1">
      <alignment horizontal="right" vertical="center" wrapText="1"/>
    </xf>
    <xf numFmtId="164" fontId="11" fillId="10" borderId="18" xfId="1" applyNumberFormat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8" fillId="0" borderId="25" xfId="1" applyFont="1" applyBorder="1" applyAlignment="1" applyProtection="1">
      <alignment horizontal="center" vertical="center" wrapText="1"/>
      <protection locked="0"/>
    </xf>
    <xf numFmtId="0" fontId="10" fillId="7" borderId="25" xfId="1" applyFont="1" applyFill="1" applyBorder="1" applyAlignment="1">
      <alignment horizontal="center" vertical="center" wrapText="1"/>
    </xf>
    <xf numFmtId="164" fontId="10" fillId="2" borderId="25" xfId="1" applyNumberFormat="1" applyFont="1" applyFill="1" applyBorder="1" applyAlignment="1">
      <alignment horizontal="right" vertical="center" wrapText="1"/>
    </xf>
    <xf numFmtId="0" fontId="11" fillId="10" borderId="26" xfId="1" applyFont="1" applyFill="1" applyBorder="1" applyAlignment="1">
      <alignment horizontal="center" vertical="center" wrapText="1"/>
    </xf>
    <xf numFmtId="164" fontId="11" fillId="10" borderId="26" xfId="1" applyNumberFormat="1" applyFont="1" applyFill="1" applyBorder="1" applyAlignment="1">
      <alignment horizontal="center" vertical="center" wrapText="1"/>
    </xf>
    <xf numFmtId="0" fontId="10" fillId="10" borderId="26" xfId="1" applyFont="1" applyFill="1" applyBorder="1" applyAlignment="1">
      <alignment horizontal="center" vertical="center" wrapText="1"/>
    </xf>
    <xf numFmtId="0" fontId="18" fillId="12" borderId="26" xfId="1" applyFont="1" applyFill="1" applyBorder="1" applyAlignment="1" applyProtection="1">
      <alignment horizontal="center" vertical="center" wrapText="1"/>
      <protection locked="0"/>
    </xf>
    <xf numFmtId="164" fontId="10" fillId="10" borderId="26" xfId="1" applyNumberFormat="1" applyFont="1" applyFill="1" applyBorder="1" applyAlignment="1">
      <alignment horizontal="right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  <protection locked="0"/>
    </xf>
    <xf numFmtId="0" fontId="10" fillId="0" borderId="9" xfId="1" applyFont="1" applyBorder="1" applyAlignment="1">
      <alignment horizontal="center" vertical="center" wrapText="1"/>
    </xf>
    <xf numFmtId="164" fontId="10" fillId="0" borderId="9" xfId="1" applyNumberFormat="1" applyFont="1" applyBorder="1" applyAlignment="1">
      <alignment horizontal="right" vertical="center" wrapText="1"/>
    </xf>
    <xf numFmtId="164" fontId="11" fillId="12" borderId="26" xfId="1" applyNumberFormat="1" applyFont="1" applyFill="1" applyBorder="1" applyAlignment="1">
      <alignment horizontal="center" vertical="center" wrapText="1"/>
    </xf>
    <xf numFmtId="0" fontId="9" fillId="10" borderId="26" xfId="1" applyFont="1" applyFill="1" applyBorder="1" applyAlignment="1">
      <alignment horizontal="center" vertical="center" wrapText="1"/>
    </xf>
    <xf numFmtId="0" fontId="10" fillId="12" borderId="26" xfId="1" applyFont="1" applyFill="1" applyBorder="1" applyAlignment="1" applyProtection="1">
      <alignment horizontal="center" vertical="center" wrapText="1"/>
      <protection locked="0"/>
    </xf>
    <xf numFmtId="0" fontId="10" fillId="12" borderId="26" xfId="1" applyFont="1" applyFill="1" applyBorder="1" applyAlignment="1">
      <alignment horizontal="center" vertical="center" wrapText="1"/>
    </xf>
    <xf numFmtId="164" fontId="10" fillId="12" borderId="26" xfId="1" applyNumberFormat="1" applyFont="1" applyFill="1" applyBorder="1" applyAlignment="1">
      <alignment horizontal="right" vertical="center" wrapText="1"/>
    </xf>
    <xf numFmtId="0" fontId="10" fillId="0" borderId="9" xfId="1" applyFont="1" applyBorder="1" applyAlignment="1">
      <alignment horizontal="center" wrapText="1"/>
    </xf>
    <xf numFmtId="0" fontId="8" fillId="0" borderId="9" xfId="2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8" fillId="5" borderId="9" xfId="2" applyFont="1" applyFill="1" applyBorder="1" applyAlignment="1">
      <alignment horizontal="center" wrapText="1"/>
    </xf>
    <xf numFmtId="0" fontId="13" fillId="0" borderId="9" xfId="2" applyFont="1" applyBorder="1" applyAlignment="1">
      <alignment horizontal="center" wrapText="1"/>
    </xf>
    <xf numFmtId="0" fontId="10" fillId="12" borderId="26" xfId="1" applyFont="1" applyFill="1" applyBorder="1" applyAlignment="1">
      <alignment horizontal="center" wrapText="1"/>
    </xf>
    <xf numFmtId="0" fontId="8" fillId="12" borderId="26" xfId="2" applyFont="1" applyFill="1" applyBorder="1" applyAlignment="1">
      <alignment horizontal="center" wrapText="1"/>
    </xf>
    <xf numFmtId="0" fontId="9" fillId="12" borderId="26" xfId="0" applyFont="1" applyFill="1" applyBorder="1" applyAlignment="1">
      <alignment horizontal="center" wrapText="1"/>
    </xf>
    <xf numFmtId="0" fontId="8" fillId="15" borderId="26" xfId="2" applyFont="1" applyFill="1" applyBorder="1" applyAlignment="1">
      <alignment horizontal="center" wrapText="1"/>
    </xf>
    <xf numFmtId="0" fontId="13" fillId="12" borderId="26" xfId="2" applyFont="1" applyFill="1" applyBorder="1" applyAlignment="1">
      <alignment horizontal="center" wrapText="1"/>
    </xf>
    <xf numFmtId="164" fontId="8" fillId="12" borderId="26" xfId="0" applyNumberFormat="1" applyFont="1" applyFill="1" applyBorder="1" applyAlignment="1">
      <alignment horizontal="right" wrapText="1"/>
    </xf>
    <xf numFmtId="0" fontId="9" fillId="2" borderId="9" xfId="1" applyFont="1" applyFill="1" applyBorder="1" applyAlignment="1">
      <alignment horizontal="center" wrapText="1"/>
    </xf>
    <xf numFmtId="0" fontId="10" fillId="3" borderId="9" xfId="1" applyFont="1" applyFill="1" applyBorder="1" applyAlignment="1" applyProtection="1">
      <alignment horizontal="center" vertical="center" wrapText="1"/>
      <protection locked="0"/>
    </xf>
    <xf numFmtId="164" fontId="10" fillId="2" borderId="9" xfId="1" applyNumberFormat="1" applyFont="1" applyFill="1" applyBorder="1" applyAlignment="1">
      <alignment horizontal="right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 applyProtection="1">
      <alignment horizontal="center" vertical="center" wrapText="1"/>
      <protection locked="0"/>
    </xf>
    <xf numFmtId="164" fontId="10" fillId="0" borderId="13" xfId="1" applyNumberFormat="1" applyFont="1" applyBorder="1" applyAlignment="1">
      <alignment horizontal="right" vertical="center" wrapText="1"/>
    </xf>
    <xf numFmtId="0" fontId="7" fillId="12" borderId="26" xfId="0" applyFont="1" applyFill="1" applyBorder="1" applyAlignment="1">
      <alignment horizontal="center" vertical="center" wrapText="1"/>
    </xf>
    <xf numFmtId="164" fontId="12" fillId="10" borderId="26" xfId="1" applyNumberFormat="1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wrapText="1"/>
    </xf>
    <xf numFmtId="0" fontId="9" fillId="10" borderId="26" xfId="1" applyFont="1" applyFill="1" applyBorder="1" applyAlignment="1">
      <alignment horizontal="center" wrapText="1"/>
    </xf>
    <xf numFmtId="0" fontId="10" fillId="16" borderId="26" xfId="1" applyFont="1" applyFill="1" applyBorder="1" applyAlignment="1" applyProtection="1">
      <alignment horizontal="center" vertical="center" wrapText="1"/>
      <protection locked="0"/>
    </xf>
    <xf numFmtId="0" fontId="9" fillId="12" borderId="26" xfId="1" applyFont="1" applyFill="1" applyBorder="1" applyAlignment="1">
      <alignment horizontal="center" vertical="center" wrapText="1"/>
    </xf>
    <xf numFmtId="0" fontId="10" fillId="10" borderId="26" xfId="1" applyFont="1" applyFill="1" applyBorder="1" applyAlignment="1">
      <alignment horizontal="center" wrapText="1"/>
    </xf>
    <xf numFmtId="0" fontId="9" fillId="12" borderId="26" xfId="1" applyFont="1" applyFill="1" applyBorder="1" applyAlignment="1" applyProtection="1">
      <alignment horizontal="center" vertical="center" wrapText="1"/>
      <protection locked="0"/>
    </xf>
    <xf numFmtId="0" fontId="10" fillId="2" borderId="9" xfId="1" applyFont="1" applyFill="1" applyBorder="1" applyAlignment="1">
      <alignment horizontal="center" wrapText="1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18" fillId="16" borderId="26" xfId="1" applyFont="1" applyFill="1" applyBorder="1" applyAlignment="1" applyProtection="1">
      <alignment horizontal="center" vertical="center" wrapText="1"/>
      <protection locked="0"/>
    </xf>
    <xf numFmtId="0" fontId="9" fillId="2" borderId="25" xfId="1" applyFont="1" applyFill="1" applyBorder="1" applyAlignment="1">
      <alignment horizontal="center" vertical="center" wrapText="1"/>
    </xf>
    <xf numFmtId="0" fontId="18" fillId="3" borderId="27" xfId="1" applyFont="1" applyFill="1" applyBorder="1" applyAlignment="1" applyProtection="1">
      <alignment horizontal="center" vertical="center" wrapText="1"/>
      <protection locked="0"/>
    </xf>
    <xf numFmtId="0" fontId="18" fillId="3" borderId="28" xfId="1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wrapText="1"/>
    </xf>
    <xf numFmtId="164" fontId="8" fillId="0" borderId="28" xfId="0" applyNumberFormat="1" applyFont="1" applyBorder="1" applyAlignment="1">
      <alignment horizontal="right" wrapText="1"/>
    </xf>
    <xf numFmtId="0" fontId="9" fillId="2" borderId="28" xfId="1" applyFont="1" applyFill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 applyProtection="1">
      <alignment horizontal="center" vertical="center" wrapText="1"/>
      <protection locked="0"/>
    </xf>
    <xf numFmtId="164" fontId="10" fillId="2" borderId="28" xfId="1" applyNumberFormat="1" applyFont="1" applyFill="1" applyBorder="1" applyAlignment="1">
      <alignment horizontal="right" vertical="center" wrapText="1"/>
    </xf>
    <xf numFmtId="0" fontId="10" fillId="0" borderId="13" xfId="1" applyFont="1" applyBorder="1" applyAlignment="1">
      <alignment horizontal="center" wrapText="1"/>
    </xf>
    <xf numFmtId="0" fontId="10" fillId="0" borderId="21" xfId="2" applyFont="1" applyBorder="1" applyAlignment="1">
      <alignment horizontal="center" wrapText="1"/>
    </xf>
    <xf numFmtId="0" fontId="9" fillId="2" borderId="23" xfId="1" applyFont="1" applyFill="1" applyBorder="1" applyAlignment="1">
      <alignment horizontal="center" vertical="center" wrapText="1"/>
    </xf>
    <xf numFmtId="0" fontId="18" fillId="3" borderId="23" xfId="1" applyFont="1" applyFill="1" applyBorder="1" applyAlignment="1" applyProtection="1">
      <alignment horizontal="center" vertical="center" wrapText="1"/>
      <protection locked="0"/>
    </xf>
    <xf numFmtId="2" fontId="18" fillId="2" borderId="21" xfId="1" applyNumberFormat="1" applyFont="1" applyFill="1" applyBorder="1" applyAlignment="1">
      <alignment horizontal="center" vertical="center" wrapText="1"/>
    </xf>
    <xf numFmtId="0" fontId="10" fillId="2" borderId="23" xfId="3" applyNumberFormat="1" applyFont="1" applyFill="1" applyBorder="1" applyAlignment="1">
      <alignment horizontal="center" wrapText="1"/>
    </xf>
    <xf numFmtId="0" fontId="18" fillId="3" borderId="25" xfId="1" applyFont="1" applyFill="1" applyBorder="1" applyAlignment="1" applyProtection="1">
      <alignment horizontal="center" vertical="center" wrapText="1"/>
      <protection locked="0"/>
    </xf>
    <xf numFmtId="0" fontId="10" fillId="2" borderId="25" xfId="3" applyNumberFormat="1" applyFont="1" applyFill="1" applyBorder="1" applyAlignment="1">
      <alignment horizontal="center" wrapText="1"/>
    </xf>
    <xf numFmtId="0" fontId="10" fillId="0" borderId="28" xfId="1" applyFont="1" applyBorder="1" applyAlignment="1">
      <alignment horizontal="center" wrapText="1"/>
    </xf>
    <xf numFmtId="0" fontId="10" fillId="0" borderId="28" xfId="2" applyFont="1" applyBorder="1" applyAlignment="1">
      <alignment horizontal="center" wrapText="1"/>
    </xf>
    <xf numFmtId="0" fontId="10" fillId="2" borderId="23" xfId="3" applyNumberFormat="1" applyFont="1" applyFill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right" wrapText="1"/>
    </xf>
    <xf numFmtId="0" fontId="10" fillId="12" borderId="26" xfId="2" applyFont="1" applyFill="1" applyBorder="1" applyAlignment="1">
      <alignment horizontal="center" wrapText="1"/>
    </xf>
    <xf numFmtId="0" fontId="10" fillId="10" borderId="26" xfId="3" applyNumberFormat="1" applyFont="1" applyFill="1" applyBorder="1" applyAlignment="1">
      <alignment horizontal="center" wrapText="1"/>
    </xf>
    <xf numFmtId="2" fontId="18" fillId="2" borderId="28" xfId="1" applyNumberFormat="1" applyFont="1" applyFill="1" applyBorder="1" applyAlignment="1">
      <alignment horizontal="center" vertical="center" wrapText="1"/>
    </xf>
    <xf numFmtId="0" fontId="10" fillId="2" borderId="25" xfId="3" applyNumberFormat="1" applyFont="1" applyFill="1" applyBorder="1" applyAlignment="1">
      <alignment horizontal="center" vertical="center" wrapText="1"/>
    </xf>
    <xf numFmtId="164" fontId="7" fillId="12" borderId="26" xfId="0" applyNumberFormat="1" applyFont="1" applyFill="1" applyBorder="1" applyAlignment="1">
      <alignment horizontal="center" vertical="center" wrapText="1"/>
    </xf>
    <xf numFmtId="2" fontId="18" fillId="10" borderId="26" xfId="1" applyNumberFormat="1" applyFont="1" applyFill="1" applyBorder="1" applyAlignment="1">
      <alignment horizontal="center" vertical="center" wrapText="1"/>
    </xf>
    <xf numFmtId="0" fontId="10" fillId="10" borderId="26" xfId="3" applyNumberFormat="1" applyFont="1" applyFill="1" applyBorder="1" applyAlignment="1">
      <alignment horizontal="center" vertical="center" wrapText="1"/>
    </xf>
    <xf numFmtId="0" fontId="10" fillId="2" borderId="27" xfId="3" applyNumberFormat="1" applyFont="1" applyFill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8" fillId="3" borderId="19" xfId="1" applyFont="1" applyFill="1" applyBorder="1" applyAlignment="1" applyProtection="1">
      <alignment horizontal="center" vertical="center" wrapText="1"/>
      <protection locked="0"/>
    </xf>
    <xf numFmtId="0" fontId="10" fillId="2" borderId="19" xfId="3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right" wrapText="1"/>
    </xf>
    <xf numFmtId="0" fontId="8" fillId="12" borderId="26" xfId="0" applyFont="1" applyFill="1" applyBorder="1" applyAlignment="1">
      <alignment horizontal="center" vertical="center" wrapText="1"/>
    </xf>
    <xf numFmtId="0" fontId="18" fillId="3" borderId="9" xfId="1" applyFont="1" applyFill="1" applyBorder="1" applyAlignment="1" applyProtection="1">
      <alignment horizontal="center" vertical="center" wrapText="1"/>
      <protection locked="0"/>
    </xf>
    <xf numFmtId="0" fontId="10" fillId="2" borderId="9" xfId="3" applyNumberFormat="1" applyFont="1" applyFill="1" applyBorder="1" applyAlignment="1">
      <alignment horizontal="center" vertical="center" wrapText="1"/>
    </xf>
    <xf numFmtId="0" fontId="11" fillId="12" borderId="26" xfId="2" applyFont="1" applyFill="1" applyBorder="1" applyAlignment="1">
      <alignment horizontal="center" vertical="center" wrapText="1"/>
    </xf>
    <xf numFmtId="164" fontId="12" fillId="10" borderId="26" xfId="1" applyNumberFormat="1" applyFont="1" applyFill="1" applyBorder="1" applyAlignment="1">
      <alignment horizontal="right" vertical="center" wrapText="1"/>
    </xf>
    <xf numFmtId="164" fontId="11" fillId="10" borderId="26" xfId="1" applyNumberFormat="1" applyFont="1" applyFill="1" applyBorder="1" applyAlignment="1">
      <alignment horizontal="right" vertical="center" wrapText="1"/>
    </xf>
    <xf numFmtId="164" fontId="11" fillId="12" borderId="15" xfId="1" applyNumberFormat="1" applyFont="1" applyFill="1" applyBorder="1" applyAlignment="1">
      <alignment horizontal="right" vertical="center" wrapText="1"/>
    </xf>
    <xf numFmtId="164" fontId="7" fillId="12" borderId="26" xfId="0" applyNumberFormat="1" applyFont="1" applyFill="1" applyBorder="1" applyAlignment="1">
      <alignment horizontal="right" vertical="center" wrapText="1"/>
    </xf>
    <xf numFmtId="164" fontId="12" fillId="12" borderId="26" xfId="1" applyNumberFormat="1" applyFont="1" applyFill="1" applyBorder="1" applyAlignment="1">
      <alignment horizontal="right" vertical="center" wrapText="1"/>
    </xf>
    <xf numFmtId="164" fontId="11" fillId="10" borderId="9" xfId="1" applyNumberFormat="1" applyFont="1" applyFill="1" applyBorder="1" applyAlignment="1">
      <alignment horizontal="right" vertical="center" wrapText="1"/>
    </xf>
    <xf numFmtId="164" fontId="11" fillId="12" borderId="26" xfId="2" applyNumberFormat="1" applyFont="1" applyFill="1" applyBorder="1" applyAlignment="1">
      <alignment horizontal="right" vertical="center"/>
    </xf>
    <xf numFmtId="164" fontId="7" fillId="12" borderId="9" xfId="0" applyNumberFormat="1" applyFont="1" applyFill="1" applyBorder="1" applyAlignment="1">
      <alignment horizontal="right" vertical="center" wrapText="1"/>
    </xf>
    <xf numFmtId="164" fontId="11" fillId="12" borderId="26" xfId="2" applyNumberFormat="1" applyFont="1" applyFill="1" applyBorder="1" applyAlignment="1">
      <alignment horizontal="right" vertical="center" wrapText="1"/>
    </xf>
    <xf numFmtId="164" fontId="11" fillId="12" borderId="26" xfId="1" applyNumberFormat="1" applyFont="1" applyFill="1" applyBorder="1" applyAlignment="1">
      <alignment horizontal="right" vertical="center" wrapText="1"/>
    </xf>
    <xf numFmtId="164" fontId="8" fillId="12" borderId="26" xfId="0" applyNumberFormat="1" applyFont="1" applyFill="1" applyBorder="1" applyAlignment="1">
      <alignment horizontal="right" vertical="center" wrapText="1"/>
    </xf>
    <xf numFmtId="164" fontId="26" fillId="13" borderId="7" xfId="2" applyNumberFormat="1" applyFont="1" applyFill="1" applyBorder="1" applyAlignment="1">
      <alignment horizontal="right" wrapText="1"/>
    </xf>
    <xf numFmtId="0" fontId="7" fillId="12" borderId="9" xfId="0" applyFont="1" applyFill="1" applyBorder="1" applyAlignment="1">
      <alignment horizontal="center" wrapText="1"/>
    </xf>
    <xf numFmtId="0" fontId="10" fillId="10" borderId="26" xfId="1" applyFont="1" applyFill="1" applyBorder="1" applyAlignment="1">
      <alignment horizontal="center" vertical="center"/>
    </xf>
    <xf numFmtId="0" fontId="1" fillId="10" borderId="26" xfId="1" applyFill="1" applyBorder="1" applyAlignment="1">
      <alignment horizontal="center" vertical="center" wrapText="1"/>
    </xf>
    <xf numFmtId="2" fontId="4" fillId="10" borderId="26" xfId="1" applyNumberFormat="1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wrapText="1"/>
    </xf>
    <xf numFmtId="2" fontId="1" fillId="2" borderId="9" xfId="1" applyNumberFormat="1" applyFill="1" applyBorder="1" applyAlignment="1">
      <alignment horizontal="center" vertical="center" wrapText="1"/>
    </xf>
    <xf numFmtId="0" fontId="10" fillId="2" borderId="9" xfId="3" applyNumberFormat="1" applyFont="1" applyFill="1" applyBorder="1" applyAlignment="1">
      <alignment horizontal="center" vertical="center"/>
    </xf>
    <xf numFmtId="2" fontId="4" fillId="2" borderId="9" xfId="1" applyNumberFormat="1" applyFont="1" applyFill="1" applyBorder="1" applyAlignment="1">
      <alignment horizontal="center" vertical="center"/>
    </xf>
    <xf numFmtId="0" fontId="8" fillId="12" borderId="26" xfId="0" applyFont="1" applyFill="1" applyBorder="1" applyAlignment="1">
      <alignment horizontal="center"/>
    </xf>
    <xf numFmtId="2" fontId="1" fillId="10" borderId="26" xfId="1" applyNumberFormat="1" applyFill="1" applyBorder="1" applyAlignment="1">
      <alignment horizontal="center" vertical="center" wrapText="1"/>
    </xf>
    <xf numFmtId="0" fontId="10" fillId="10" borderId="26" xfId="3" applyNumberFormat="1" applyFont="1" applyFill="1" applyBorder="1" applyAlignment="1">
      <alignment horizontal="center" vertical="center"/>
    </xf>
    <xf numFmtId="0" fontId="25" fillId="0" borderId="9" xfId="0" applyFont="1" applyBorder="1" applyAlignment="1">
      <alignment horizontal="right" vertical="center" wrapText="1"/>
    </xf>
    <xf numFmtId="0" fontId="25" fillId="12" borderId="26" xfId="0" applyFont="1" applyFill="1" applyBorder="1" applyAlignment="1">
      <alignment horizontal="right" vertical="center" wrapText="1"/>
    </xf>
    <xf numFmtId="0" fontId="10" fillId="2" borderId="9" xfId="1" applyFont="1" applyFill="1" applyBorder="1" applyAlignment="1">
      <alignment horizontal="center" vertical="center"/>
    </xf>
    <xf numFmtId="0" fontId="11" fillId="10" borderId="26" xfId="1" applyFont="1" applyFill="1" applyBorder="1" applyAlignment="1">
      <alignment horizontal="center" vertical="center"/>
    </xf>
    <xf numFmtId="0" fontId="7" fillId="12" borderId="26" xfId="0" applyFont="1" applyFill="1" applyBorder="1" applyAlignment="1">
      <alignment horizontal="center" wrapText="1"/>
    </xf>
    <xf numFmtId="0" fontId="9" fillId="10" borderId="26" xfId="1" applyFont="1" applyFill="1" applyBorder="1" applyAlignment="1">
      <alignment horizontal="center" vertical="center"/>
    </xf>
    <xf numFmtId="164" fontId="1" fillId="10" borderId="26" xfId="1" applyNumberFormat="1" applyFill="1" applyBorder="1" applyAlignment="1">
      <alignment horizontal="center" vertical="center"/>
    </xf>
    <xf numFmtId="0" fontId="1" fillId="12" borderId="26" xfId="1" applyFill="1" applyBorder="1" applyAlignment="1">
      <alignment horizontal="center" wrapText="1"/>
    </xf>
    <xf numFmtId="4" fontId="1" fillId="10" borderId="26" xfId="1" applyNumberFormat="1" applyFill="1" applyBorder="1" applyAlignment="1">
      <alignment horizontal="right" vertical="center"/>
    </xf>
    <xf numFmtId="164" fontId="11" fillId="10" borderId="26" xfId="1" applyNumberFormat="1" applyFont="1" applyFill="1" applyBorder="1" applyAlignment="1" applyProtection="1">
      <alignment horizontal="right" vertical="center" wrapText="1"/>
      <protection locked="0"/>
    </xf>
    <xf numFmtId="164" fontId="11" fillId="10" borderId="9" xfId="1" applyNumberFormat="1" applyFont="1" applyFill="1" applyBorder="1" applyAlignment="1" applyProtection="1">
      <alignment horizontal="right" vertical="center"/>
      <protection locked="0"/>
    </xf>
    <xf numFmtId="164" fontId="11" fillId="10" borderId="26" xfId="1" applyNumberFormat="1" applyFont="1" applyFill="1" applyBorder="1" applyAlignment="1" applyProtection="1">
      <alignment horizontal="right" vertical="center"/>
      <protection locked="0"/>
    </xf>
    <xf numFmtId="164" fontId="11" fillId="10" borderId="9" xfId="1" applyNumberFormat="1" applyFont="1" applyFill="1" applyBorder="1" applyAlignment="1">
      <alignment horizontal="right" vertical="center"/>
    </xf>
    <xf numFmtId="0" fontId="8" fillId="14" borderId="2" xfId="0" applyFont="1" applyFill="1" applyBorder="1"/>
    <xf numFmtId="164" fontId="21" fillId="14" borderId="2" xfId="0" applyNumberFormat="1" applyFont="1" applyFill="1" applyBorder="1"/>
    <xf numFmtId="0" fontId="0" fillId="14" borderId="2" xfId="0" applyFill="1" applyBorder="1"/>
    <xf numFmtId="0" fontId="21" fillId="14" borderId="2" xfId="0" applyFont="1" applyFill="1" applyBorder="1" applyAlignment="1">
      <alignment wrapText="1"/>
    </xf>
    <xf numFmtId="1" fontId="21" fillId="14" borderId="2" xfId="0" applyNumberFormat="1" applyFont="1" applyFill="1" applyBorder="1"/>
    <xf numFmtId="0" fontId="21" fillId="14" borderId="2" xfId="0" applyFont="1" applyFill="1" applyBorder="1"/>
    <xf numFmtId="164" fontId="21" fillId="14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23" fillId="11" borderId="2" xfId="1" applyNumberFormat="1" applyFont="1" applyFill="1" applyBorder="1" applyAlignment="1">
      <alignment horizontal="right" vertical="center" wrapText="1"/>
    </xf>
    <xf numFmtId="164" fontId="11" fillId="10" borderId="26" xfId="1" applyNumberFormat="1" applyFont="1" applyFill="1" applyBorder="1" applyAlignment="1">
      <alignment horizontal="right" vertical="center"/>
    </xf>
    <xf numFmtId="164" fontId="11" fillId="10" borderId="2" xfId="1" applyNumberFormat="1" applyFont="1" applyFill="1" applyBorder="1" applyAlignment="1">
      <alignment horizontal="right"/>
    </xf>
    <xf numFmtId="164" fontId="11" fillId="10" borderId="26" xfId="1" applyNumberFormat="1" applyFont="1" applyFill="1" applyBorder="1" applyAlignment="1">
      <alignment horizontal="right"/>
    </xf>
    <xf numFmtId="164" fontId="11" fillId="10" borderId="2" xfId="1" applyNumberFormat="1" applyFont="1" applyFill="1" applyBorder="1" applyAlignment="1">
      <alignment horizontal="right" vertical="center"/>
    </xf>
    <xf numFmtId="0" fontId="10" fillId="2" borderId="16" xfId="1" applyFont="1" applyFill="1" applyBorder="1" applyAlignment="1">
      <alignment horizontal="center" vertical="center" wrapText="1"/>
    </xf>
    <xf numFmtId="0" fontId="10" fillId="10" borderId="29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 wrapText="1"/>
    </xf>
    <xf numFmtId="0" fontId="8" fillId="0" borderId="0" xfId="0" applyFont="1"/>
    <xf numFmtId="0" fontId="7" fillId="14" borderId="2" xfId="0" applyFont="1" applyFill="1" applyBorder="1"/>
    <xf numFmtId="164" fontId="18" fillId="2" borderId="2" xfId="1" applyNumberFormat="1" applyFont="1" applyFill="1" applyBorder="1" applyAlignment="1">
      <alignment horizontal="right" vertical="center"/>
    </xf>
    <xf numFmtId="164" fontId="18" fillId="10" borderId="2" xfId="1" applyNumberFormat="1" applyFont="1" applyFill="1" applyBorder="1" applyAlignment="1">
      <alignment horizontal="right" vertical="center"/>
    </xf>
    <xf numFmtId="164" fontId="9" fillId="12" borderId="9" xfId="0" applyNumberFormat="1" applyFont="1" applyFill="1" applyBorder="1" applyAlignment="1">
      <alignment horizontal="right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164" fontId="11" fillId="12" borderId="9" xfId="1" applyNumberFormat="1" applyFont="1" applyFill="1" applyBorder="1" applyAlignment="1">
      <alignment horizontal="right" vertical="center" wrapText="1"/>
    </xf>
    <xf numFmtId="164" fontId="11" fillId="12" borderId="12" xfId="1" applyNumberFormat="1" applyFont="1" applyFill="1" applyBorder="1" applyAlignment="1">
      <alignment horizontal="right" vertical="center" wrapText="1"/>
    </xf>
    <xf numFmtId="164" fontId="11" fillId="12" borderId="13" xfId="1" applyNumberFormat="1" applyFont="1" applyFill="1" applyBorder="1" applyAlignment="1">
      <alignment horizontal="right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left" vertical="center" wrapText="1"/>
    </xf>
    <xf numFmtId="0" fontId="17" fillId="9" borderId="10" xfId="0" applyFont="1" applyFill="1" applyBorder="1" applyAlignment="1">
      <alignment horizontal="center" wrapText="1"/>
    </xf>
    <xf numFmtId="0" fontId="17" fillId="9" borderId="11" xfId="0" applyFont="1" applyFill="1" applyBorder="1" applyAlignment="1">
      <alignment horizontal="center" wrapText="1"/>
    </xf>
    <xf numFmtId="164" fontId="12" fillId="10" borderId="26" xfId="1" applyNumberFormat="1" applyFont="1" applyFill="1" applyBorder="1" applyAlignment="1">
      <alignment horizontal="right" vertical="center" wrapText="1"/>
    </xf>
    <xf numFmtId="0" fontId="11" fillId="10" borderId="12" xfId="1" applyFont="1" applyFill="1" applyBorder="1" applyAlignment="1">
      <alignment horizontal="center" vertical="center" wrapText="1"/>
    </xf>
    <xf numFmtId="0" fontId="11" fillId="10" borderId="9" xfId="1" applyFont="1" applyFill="1" applyBorder="1" applyAlignment="1">
      <alignment horizontal="center" vertical="center" wrapText="1"/>
    </xf>
    <xf numFmtId="164" fontId="11" fillId="12" borderId="14" xfId="1" applyNumberFormat="1" applyFont="1" applyFill="1" applyBorder="1" applyAlignment="1">
      <alignment horizontal="right" vertical="center" wrapText="1"/>
    </xf>
    <xf numFmtId="164" fontId="11" fillId="12" borderId="15" xfId="1" applyNumberFormat="1" applyFont="1" applyFill="1" applyBorder="1" applyAlignment="1">
      <alignment horizontal="right" vertical="center" wrapText="1"/>
    </xf>
    <xf numFmtId="0" fontId="11" fillId="10" borderId="13" xfId="1" applyFont="1" applyFill="1" applyBorder="1" applyAlignment="1">
      <alignment horizontal="center" vertical="center" wrapText="1"/>
    </xf>
    <xf numFmtId="0" fontId="11" fillId="10" borderId="28" xfId="1" applyFont="1" applyFill="1" applyBorder="1" applyAlignment="1">
      <alignment horizontal="center" vertical="center" wrapText="1"/>
    </xf>
    <xf numFmtId="164" fontId="7" fillId="12" borderId="12" xfId="0" applyNumberFormat="1" applyFont="1" applyFill="1" applyBorder="1" applyAlignment="1">
      <alignment horizontal="right" vertical="center" wrapText="1"/>
    </xf>
    <xf numFmtId="0" fontId="11" fillId="10" borderId="26" xfId="1" applyFont="1" applyFill="1" applyBorder="1" applyAlignment="1">
      <alignment horizontal="center" vertical="center" wrapText="1"/>
    </xf>
    <xf numFmtId="164" fontId="12" fillId="10" borderId="9" xfId="1" applyNumberFormat="1" applyFont="1" applyFill="1" applyBorder="1" applyAlignment="1">
      <alignment horizontal="right" vertical="center" wrapText="1"/>
    </xf>
    <xf numFmtId="164" fontId="11" fillId="10" borderId="14" xfId="1" applyNumberFormat="1" applyFont="1" applyFill="1" applyBorder="1" applyAlignment="1">
      <alignment horizontal="right" vertical="center" wrapText="1"/>
    </xf>
    <xf numFmtId="164" fontId="11" fillId="10" borderId="15" xfId="1" applyNumberFormat="1" applyFont="1" applyFill="1" applyBorder="1" applyAlignment="1">
      <alignment horizontal="right" vertical="center" wrapText="1"/>
    </xf>
    <xf numFmtId="164" fontId="7" fillId="12" borderId="14" xfId="0" applyNumberFormat="1" applyFont="1" applyFill="1" applyBorder="1" applyAlignment="1">
      <alignment horizontal="right" vertical="center" wrapText="1"/>
    </xf>
    <xf numFmtId="164" fontId="7" fillId="12" borderId="15" xfId="0" applyNumberFormat="1" applyFont="1" applyFill="1" applyBorder="1" applyAlignment="1">
      <alignment horizontal="right" vertical="center" wrapText="1"/>
    </xf>
    <xf numFmtId="164" fontId="12" fillId="12" borderId="15" xfId="1" applyNumberFormat="1" applyFont="1" applyFill="1" applyBorder="1" applyAlignment="1">
      <alignment horizontal="right" vertical="center" wrapText="1"/>
    </xf>
    <xf numFmtId="164" fontId="11" fillId="10" borderId="9" xfId="1" applyNumberFormat="1" applyFont="1" applyFill="1" applyBorder="1" applyAlignment="1">
      <alignment horizontal="right" vertical="center" wrapText="1"/>
    </xf>
    <xf numFmtId="164" fontId="11" fillId="10" borderId="12" xfId="1" applyNumberFormat="1" applyFont="1" applyFill="1" applyBorder="1" applyAlignment="1">
      <alignment horizontal="right" vertical="center" wrapText="1"/>
    </xf>
    <xf numFmtId="164" fontId="11" fillId="12" borderId="9" xfId="2" applyNumberFormat="1" applyFont="1" applyFill="1" applyBorder="1" applyAlignment="1">
      <alignment horizontal="right" vertical="center" wrapText="1"/>
    </xf>
    <xf numFmtId="164" fontId="11" fillId="12" borderId="12" xfId="2" applyNumberFormat="1" applyFont="1" applyFill="1" applyBorder="1" applyAlignment="1">
      <alignment horizontal="right" vertical="center" wrapText="1"/>
    </xf>
    <xf numFmtId="164" fontId="11" fillId="12" borderId="9" xfId="2" applyNumberFormat="1" applyFont="1" applyFill="1" applyBorder="1" applyAlignment="1">
      <alignment horizontal="right" vertical="center"/>
    </xf>
    <xf numFmtId="164" fontId="11" fillId="12" borderId="12" xfId="2" applyNumberFormat="1" applyFont="1" applyFill="1" applyBorder="1" applyAlignment="1">
      <alignment horizontal="right" vertical="center"/>
    </xf>
    <xf numFmtId="164" fontId="7" fillId="12" borderId="9" xfId="0" applyNumberFormat="1" applyFont="1" applyFill="1" applyBorder="1" applyAlignment="1">
      <alignment horizontal="right" vertical="center" wrapText="1"/>
    </xf>
    <xf numFmtId="164" fontId="7" fillId="12" borderId="9" xfId="0" applyNumberFormat="1" applyFont="1" applyFill="1" applyBorder="1" applyAlignment="1">
      <alignment horizontal="center" vertical="center" wrapText="1"/>
    </xf>
    <xf numFmtId="164" fontId="7" fillId="12" borderId="20" xfId="0" applyNumberFormat="1" applyFont="1" applyFill="1" applyBorder="1" applyAlignment="1">
      <alignment horizontal="center" vertical="center" wrapText="1"/>
    </xf>
    <xf numFmtId="164" fontId="7" fillId="12" borderId="12" xfId="0" applyNumberFormat="1" applyFont="1" applyFill="1" applyBorder="1" applyAlignment="1">
      <alignment horizontal="center" vertical="center" wrapText="1"/>
    </xf>
    <xf numFmtId="164" fontId="11" fillId="12" borderId="9" xfId="1" applyNumberFormat="1" applyFont="1" applyFill="1" applyBorder="1" applyAlignment="1">
      <alignment horizontal="center" vertical="center" wrapText="1"/>
    </xf>
    <xf numFmtId="164" fontId="11" fillId="12" borderId="20" xfId="1" applyNumberFormat="1" applyFont="1" applyFill="1" applyBorder="1" applyAlignment="1">
      <alignment horizontal="center" vertical="center" wrapText="1"/>
    </xf>
    <xf numFmtId="164" fontId="11" fillId="12" borderId="12" xfId="1" applyNumberFormat="1" applyFont="1" applyFill="1" applyBorder="1" applyAlignment="1">
      <alignment horizontal="center" vertical="center" wrapText="1"/>
    </xf>
    <xf numFmtId="164" fontId="11" fillId="10" borderId="9" xfId="1" applyNumberFormat="1" applyFont="1" applyFill="1" applyBorder="1" applyAlignment="1">
      <alignment horizontal="center" vertical="center" wrapText="1"/>
    </xf>
    <xf numFmtId="164" fontId="11" fillId="10" borderId="12" xfId="1" applyNumberFormat="1" applyFont="1" applyFill="1" applyBorder="1" applyAlignment="1">
      <alignment horizontal="center" vertical="center" wrapText="1"/>
    </xf>
    <xf numFmtId="164" fontId="11" fillId="10" borderId="19" xfId="1" applyNumberFormat="1" applyFont="1" applyFill="1" applyBorder="1" applyAlignment="1">
      <alignment horizontal="center" vertical="center" wrapText="1"/>
    </xf>
    <xf numFmtId="164" fontId="12" fillId="10" borderId="9" xfId="1" applyNumberFormat="1" applyFont="1" applyFill="1" applyBorder="1" applyAlignment="1">
      <alignment horizontal="center" vertical="center" wrapText="1"/>
    </xf>
    <xf numFmtId="164" fontId="12" fillId="10" borderId="12" xfId="1" applyNumberFormat="1" applyFont="1" applyFill="1" applyBorder="1" applyAlignment="1">
      <alignment horizontal="center" vertical="center" wrapText="1"/>
    </xf>
    <xf numFmtId="164" fontId="7" fillId="12" borderId="13" xfId="0" applyNumberFormat="1" applyFont="1" applyFill="1" applyBorder="1" applyAlignment="1">
      <alignment horizontal="center" vertical="center" wrapText="1"/>
    </xf>
    <xf numFmtId="0" fontId="7" fillId="12" borderId="26" xfId="0" applyFont="1" applyFill="1" applyBorder="1" applyAlignment="1">
      <alignment horizontal="center" vertical="center" wrapText="1"/>
    </xf>
    <xf numFmtId="164" fontId="11" fillId="10" borderId="9" xfId="1" applyNumberFormat="1" applyFont="1" applyFill="1" applyBorder="1" applyAlignment="1">
      <alignment horizontal="right" vertical="center"/>
    </xf>
    <xf numFmtId="164" fontId="11" fillId="10" borderId="12" xfId="1" applyNumberFormat="1" applyFont="1" applyFill="1" applyBorder="1" applyAlignment="1">
      <alignment horizontal="right" vertical="center"/>
    </xf>
    <xf numFmtId="164" fontId="7" fillId="12" borderId="26" xfId="0" applyNumberFormat="1" applyFont="1" applyFill="1" applyBorder="1" applyAlignment="1">
      <alignment horizontal="right" vertical="center" wrapText="1"/>
    </xf>
    <xf numFmtId="164" fontId="11" fillId="10" borderId="9" xfId="1" applyNumberFormat="1" applyFont="1" applyFill="1" applyBorder="1" applyAlignment="1" applyProtection="1">
      <alignment horizontal="right" vertical="center" wrapText="1"/>
      <protection locked="0"/>
    </xf>
    <xf numFmtId="164" fontId="11" fillId="10" borderId="12" xfId="1" applyNumberFormat="1" applyFont="1" applyFill="1" applyBorder="1" applyAlignment="1" applyProtection="1">
      <alignment horizontal="right" vertical="center" wrapText="1"/>
      <protection locked="0"/>
    </xf>
    <xf numFmtId="0" fontId="22" fillId="13" borderId="2" xfId="0" applyFont="1" applyFill="1" applyBorder="1" applyAlignment="1">
      <alignment horizontal="center"/>
    </xf>
    <xf numFmtId="0" fontId="21" fillId="14" borderId="17" xfId="0" applyFont="1" applyFill="1" applyBorder="1" applyAlignment="1">
      <alignment horizontal="left" vertical="center"/>
    </xf>
    <xf numFmtId="0" fontId="17" fillId="14" borderId="2" xfId="0" applyFont="1" applyFill="1" applyBorder="1" applyAlignment="1">
      <alignment horizontal="center"/>
    </xf>
    <xf numFmtId="164" fontId="11" fillId="10" borderId="20" xfId="1" applyNumberFormat="1" applyFont="1" applyFill="1" applyBorder="1" applyAlignment="1">
      <alignment horizontal="right" vertical="center" wrapText="1"/>
    </xf>
    <xf numFmtId="164" fontId="7" fillId="12" borderId="20" xfId="0" applyNumberFormat="1" applyFont="1" applyFill="1" applyBorder="1" applyAlignment="1">
      <alignment horizontal="right" vertical="center" wrapText="1"/>
    </xf>
    <xf numFmtId="164" fontId="11" fillId="10" borderId="20" xfId="1" applyNumberFormat="1" applyFont="1" applyFill="1" applyBorder="1" applyAlignment="1">
      <alignment horizontal="right" vertical="center"/>
    </xf>
  </cellXfs>
  <cellStyles count="4">
    <cellStyle name="Normal 2" xfId="1" xr:uid="{00000000-0005-0000-0000-000000000000}"/>
    <cellStyle name="Βασικό_Φύλλο1" xfId="2" xr:uid="{00000000-0005-0000-0000-000001000000}"/>
    <cellStyle name="Κανονικό" xfId="0" builtinId="0"/>
    <cellStyle name="Νομισματική μονάδα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4"/>
  <sheetViews>
    <sheetView tabSelected="1" topLeftCell="A8" zoomScale="80" zoomScaleNormal="80" workbookViewId="0">
      <selection activeCell="A8" sqref="A8"/>
    </sheetView>
  </sheetViews>
  <sheetFormatPr defaultColWidth="9.140625" defaultRowHeight="15.75" x14ac:dyDescent="0.25"/>
  <cols>
    <col min="1" max="1" width="21.140625" style="22" customWidth="1"/>
    <col min="2" max="2" width="24.5703125" style="22" customWidth="1"/>
    <col min="3" max="3" width="19.7109375" style="22" customWidth="1"/>
    <col min="4" max="4" width="22.42578125" style="37" bestFit="1" customWidth="1"/>
    <col min="5" max="5" width="16.42578125" style="22" bestFit="1" customWidth="1"/>
    <col min="6" max="6" width="15" style="3" customWidth="1"/>
    <col min="7" max="7" width="15.7109375" style="3" customWidth="1"/>
    <col min="8" max="9" width="24.42578125" style="37" customWidth="1"/>
    <col min="10" max="10" width="13.7109375" style="22" customWidth="1"/>
    <col min="11" max="12" width="12.42578125" style="3" customWidth="1"/>
    <col min="13" max="13" width="20.7109375" style="4" customWidth="1"/>
    <col min="14" max="16384" width="9.140625" style="3"/>
  </cols>
  <sheetData>
    <row r="1" spans="1:13" ht="28.5" customHeight="1" x14ac:dyDescent="0.25">
      <c r="A1" s="317" t="s">
        <v>218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 ht="33.75" customHeight="1" x14ac:dyDescent="0.25">
      <c r="A2" s="318" t="s">
        <v>213</v>
      </c>
      <c r="B2" s="318"/>
      <c r="C2" s="38"/>
      <c r="F2" s="5"/>
      <c r="G2" s="5"/>
      <c r="K2" s="5"/>
      <c r="L2" s="5"/>
      <c r="M2" s="6"/>
    </row>
    <row r="3" spans="1:13" ht="18.75" x14ac:dyDescent="0.3">
      <c r="A3" s="98" t="s">
        <v>6</v>
      </c>
      <c r="B3" s="97"/>
      <c r="C3" s="38"/>
      <c r="F3" s="5"/>
      <c r="G3" s="5"/>
      <c r="K3" s="5"/>
      <c r="L3" s="5"/>
      <c r="M3" s="6"/>
    </row>
    <row r="4" spans="1:13" ht="18.75" x14ac:dyDescent="0.3">
      <c r="A4" s="98"/>
      <c r="B4" s="97"/>
      <c r="C4" s="38"/>
      <c r="F4" s="5"/>
      <c r="G4" s="5"/>
      <c r="K4" s="5"/>
      <c r="L4" s="5"/>
      <c r="M4" s="6"/>
    </row>
    <row r="5" spans="1:13" ht="18.75" x14ac:dyDescent="0.25">
      <c r="A5" s="98" t="s">
        <v>146</v>
      </c>
      <c r="B5" s="98" t="s">
        <v>140</v>
      </c>
      <c r="C5" s="55"/>
      <c r="D5" s="55"/>
      <c r="E5" s="55"/>
      <c r="F5" s="2"/>
      <c r="G5" s="2"/>
      <c r="H5" s="60"/>
      <c r="I5" s="60"/>
      <c r="J5" s="37"/>
      <c r="K5" s="2"/>
      <c r="L5" s="2"/>
      <c r="M5" s="2"/>
    </row>
    <row r="6" spans="1:13" ht="7.9" customHeight="1" x14ac:dyDescent="0.25">
      <c r="A6" s="56"/>
      <c r="B6" s="38"/>
      <c r="C6" s="38"/>
      <c r="F6" s="5"/>
      <c r="G6" s="5"/>
      <c r="K6" s="5"/>
      <c r="L6" s="5"/>
      <c r="M6" s="6"/>
    </row>
    <row r="7" spans="1:13" ht="30.6" customHeight="1" x14ac:dyDescent="0.3">
      <c r="A7" s="319" t="s">
        <v>144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</row>
    <row r="8" spans="1:13" s="7" customFormat="1" ht="66" customHeight="1" x14ac:dyDescent="0.25">
      <c r="A8" s="150" t="s">
        <v>244</v>
      </c>
      <c r="B8" s="99" t="s">
        <v>236</v>
      </c>
      <c r="C8" s="101" t="s">
        <v>5</v>
      </c>
      <c r="D8" s="101" t="s">
        <v>3</v>
      </c>
      <c r="E8" s="101" t="s">
        <v>4</v>
      </c>
      <c r="F8" s="101" t="s">
        <v>143</v>
      </c>
      <c r="G8" s="101" t="s">
        <v>142</v>
      </c>
      <c r="H8" s="101" t="s">
        <v>141</v>
      </c>
      <c r="I8" s="100" t="s">
        <v>212</v>
      </c>
      <c r="J8" s="102" t="s">
        <v>2</v>
      </c>
      <c r="K8" s="101" t="s">
        <v>145</v>
      </c>
      <c r="L8" s="100" t="s">
        <v>216</v>
      </c>
      <c r="M8" s="103" t="s">
        <v>215</v>
      </c>
    </row>
    <row r="9" spans="1:13" s="7" customFormat="1" ht="75" customHeight="1" x14ac:dyDescent="0.25">
      <c r="A9" s="104" t="s">
        <v>220</v>
      </c>
      <c r="B9" s="254">
        <v>104.51</v>
      </c>
      <c r="C9" s="303" t="s">
        <v>66</v>
      </c>
      <c r="D9" s="163" t="s">
        <v>67</v>
      </c>
      <c r="E9" s="163" t="s">
        <v>8</v>
      </c>
      <c r="F9" s="163" t="s">
        <v>0</v>
      </c>
      <c r="G9" s="163" t="s">
        <v>1</v>
      </c>
      <c r="H9" s="163" t="s">
        <v>68</v>
      </c>
      <c r="I9" s="163"/>
      <c r="J9" s="164">
        <v>2</v>
      </c>
      <c r="K9" s="165"/>
      <c r="L9" s="165">
        <f>J9*K9</f>
        <v>0</v>
      </c>
      <c r="M9" s="155">
        <f>L9</f>
        <v>0</v>
      </c>
    </row>
    <row r="10" spans="1:13" s="7" customFormat="1" ht="18" customHeight="1" x14ac:dyDescent="0.25">
      <c r="A10" s="161"/>
      <c r="B10" s="254"/>
      <c r="C10" s="304"/>
      <c r="D10" s="166"/>
      <c r="E10" s="166"/>
      <c r="F10" s="166"/>
      <c r="G10" s="166"/>
      <c r="H10" s="166"/>
      <c r="I10" s="166"/>
      <c r="J10" s="167"/>
      <c r="K10" s="168"/>
      <c r="L10" s="310"/>
      <c r="M10" s="169"/>
    </row>
    <row r="11" spans="1:13" s="7" customFormat="1" ht="31.15" customHeight="1" x14ac:dyDescent="0.25">
      <c r="A11" s="322" t="s">
        <v>221</v>
      </c>
      <c r="B11" s="321">
        <v>950</v>
      </c>
      <c r="C11" s="156" t="s">
        <v>9</v>
      </c>
      <c r="D11" s="157" t="s">
        <v>11</v>
      </c>
      <c r="E11" s="157"/>
      <c r="F11" s="157" t="s">
        <v>0</v>
      </c>
      <c r="G11" s="157" t="s">
        <v>10</v>
      </c>
      <c r="H11" s="158" t="s">
        <v>12</v>
      </c>
      <c r="I11" s="158"/>
      <c r="J11" s="159">
        <v>2</v>
      </c>
      <c r="K11" s="160"/>
      <c r="L11" s="165">
        <f t="shared" ref="L11:L73" si="0">J11*K11</f>
        <v>0</v>
      </c>
      <c r="M11" s="351">
        <f>L11+L12+L13+L14+L15+L16</f>
        <v>0</v>
      </c>
    </row>
    <row r="12" spans="1:13" s="7" customFormat="1" x14ac:dyDescent="0.25">
      <c r="A12" s="322"/>
      <c r="B12" s="321"/>
      <c r="C12" s="305" t="s">
        <v>13</v>
      </c>
      <c r="D12" s="48" t="s">
        <v>14</v>
      </c>
      <c r="E12" s="48" t="s">
        <v>8</v>
      </c>
      <c r="F12" s="48" t="s">
        <v>0</v>
      </c>
      <c r="G12" s="48" t="s">
        <v>10</v>
      </c>
      <c r="H12" s="61" t="s">
        <v>15</v>
      </c>
      <c r="I12" s="61"/>
      <c r="J12" s="88">
        <v>1</v>
      </c>
      <c r="K12" s="78"/>
      <c r="L12" s="165">
        <f t="shared" si="0"/>
        <v>0</v>
      </c>
      <c r="M12" s="351"/>
    </row>
    <row r="13" spans="1:13" s="7" customFormat="1" x14ac:dyDescent="0.25">
      <c r="A13" s="322"/>
      <c r="B13" s="321"/>
      <c r="C13" s="305" t="s">
        <v>13</v>
      </c>
      <c r="D13" s="48" t="s">
        <v>113</v>
      </c>
      <c r="E13" s="48" t="s">
        <v>8</v>
      </c>
      <c r="F13" s="48" t="s">
        <v>0</v>
      </c>
      <c r="G13" s="48" t="s">
        <v>10</v>
      </c>
      <c r="H13" s="61" t="s">
        <v>114</v>
      </c>
      <c r="I13" s="61"/>
      <c r="J13" s="88">
        <v>1</v>
      </c>
      <c r="K13" s="78"/>
      <c r="L13" s="165">
        <f t="shared" si="0"/>
        <v>0</v>
      </c>
      <c r="M13" s="351"/>
    </row>
    <row r="14" spans="1:13" s="7" customFormat="1" x14ac:dyDescent="0.25">
      <c r="A14" s="322"/>
      <c r="B14" s="321"/>
      <c r="C14" s="305" t="s">
        <v>9</v>
      </c>
      <c r="D14" s="48" t="s">
        <v>115</v>
      </c>
      <c r="E14" s="48"/>
      <c r="F14" s="48" t="s">
        <v>0</v>
      </c>
      <c r="G14" s="48" t="s">
        <v>10</v>
      </c>
      <c r="H14" s="61" t="s">
        <v>116</v>
      </c>
      <c r="I14" s="61"/>
      <c r="J14" s="88">
        <v>2</v>
      </c>
      <c r="K14" s="78"/>
      <c r="L14" s="165">
        <f t="shared" si="0"/>
        <v>0</v>
      </c>
      <c r="M14" s="351"/>
    </row>
    <row r="15" spans="1:13" s="7" customFormat="1" x14ac:dyDescent="0.25">
      <c r="A15" s="322"/>
      <c r="B15" s="321"/>
      <c r="C15" s="305" t="s">
        <v>9</v>
      </c>
      <c r="D15" s="48" t="s">
        <v>117</v>
      </c>
      <c r="E15" s="48"/>
      <c r="F15" s="48" t="s">
        <v>0</v>
      </c>
      <c r="G15" s="48" t="s">
        <v>10</v>
      </c>
      <c r="H15" s="61" t="s">
        <v>36</v>
      </c>
      <c r="I15" s="61"/>
      <c r="J15" s="88">
        <v>2</v>
      </c>
      <c r="K15" s="78"/>
      <c r="L15" s="165">
        <f t="shared" si="0"/>
        <v>0</v>
      </c>
      <c r="M15" s="351"/>
    </row>
    <row r="16" spans="1:13" s="7" customFormat="1" x14ac:dyDescent="0.25">
      <c r="A16" s="322"/>
      <c r="B16" s="321"/>
      <c r="C16" s="170" t="s">
        <v>9</v>
      </c>
      <c r="D16" s="171" t="s">
        <v>118</v>
      </c>
      <c r="E16" s="171"/>
      <c r="F16" s="171" t="s">
        <v>0</v>
      </c>
      <c r="G16" s="171" t="s">
        <v>10</v>
      </c>
      <c r="H16" s="172" t="s">
        <v>119</v>
      </c>
      <c r="I16" s="172"/>
      <c r="J16" s="173">
        <v>1</v>
      </c>
      <c r="K16" s="174"/>
      <c r="L16" s="165">
        <f t="shared" si="0"/>
        <v>0</v>
      </c>
      <c r="M16" s="351"/>
    </row>
    <row r="17" spans="1:14" s="7" customFormat="1" x14ac:dyDescent="0.25">
      <c r="A17" s="175"/>
      <c r="B17" s="254"/>
      <c r="C17" s="304"/>
      <c r="D17" s="177"/>
      <c r="E17" s="177"/>
      <c r="F17" s="177"/>
      <c r="G17" s="177"/>
      <c r="H17" s="178"/>
      <c r="I17" s="178"/>
      <c r="J17" s="177"/>
      <c r="K17" s="179"/>
      <c r="L17" s="310"/>
      <c r="M17" s="176"/>
    </row>
    <row r="18" spans="1:14" s="7" customFormat="1" ht="31.5" x14ac:dyDescent="0.25">
      <c r="A18" s="323" t="s">
        <v>223</v>
      </c>
      <c r="B18" s="331">
        <v>550</v>
      </c>
      <c r="C18" s="12" t="s">
        <v>16</v>
      </c>
      <c r="D18" s="12" t="s">
        <v>17</v>
      </c>
      <c r="E18" s="12" t="s">
        <v>18</v>
      </c>
      <c r="F18" s="12" t="s">
        <v>17</v>
      </c>
      <c r="G18" s="12" t="s">
        <v>19</v>
      </c>
      <c r="H18" s="14" t="s">
        <v>20</v>
      </c>
      <c r="I18" s="129"/>
      <c r="J18" s="17">
        <v>2</v>
      </c>
      <c r="K18" s="79"/>
      <c r="L18" s="165">
        <f t="shared" si="0"/>
        <v>0</v>
      </c>
      <c r="M18" s="346">
        <f>L18+L19</f>
        <v>0</v>
      </c>
    </row>
    <row r="19" spans="1:14" s="7" customFormat="1" ht="47.25" x14ac:dyDescent="0.25">
      <c r="A19" s="322"/>
      <c r="B19" s="332"/>
      <c r="C19" s="180" t="s">
        <v>222</v>
      </c>
      <c r="D19" s="162" t="s">
        <v>21</v>
      </c>
      <c r="E19" s="162" t="s">
        <v>22</v>
      </c>
      <c r="F19" s="162" t="s">
        <v>23</v>
      </c>
      <c r="G19" s="162" t="s">
        <v>24</v>
      </c>
      <c r="H19" s="181" t="s">
        <v>25</v>
      </c>
      <c r="I19" s="181"/>
      <c r="J19" s="182">
        <v>4</v>
      </c>
      <c r="K19" s="183"/>
      <c r="L19" s="165">
        <f t="shared" si="0"/>
        <v>0</v>
      </c>
      <c r="M19" s="348"/>
    </row>
    <row r="20" spans="1:14" s="7" customFormat="1" x14ac:dyDescent="0.25">
      <c r="A20" s="175"/>
      <c r="B20" s="255"/>
      <c r="C20" s="185"/>
      <c r="D20" s="177"/>
      <c r="E20" s="177"/>
      <c r="F20" s="177"/>
      <c r="G20" s="177"/>
      <c r="H20" s="186"/>
      <c r="I20" s="186"/>
      <c r="J20" s="187"/>
      <c r="K20" s="188"/>
      <c r="L20" s="310"/>
      <c r="M20" s="184"/>
    </row>
    <row r="21" spans="1:14" s="7" customFormat="1" x14ac:dyDescent="0.25">
      <c r="A21" s="323" t="s">
        <v>224</v>
      </c>
      <c r="B21" s="324">
        <v>1190</v>
      </c>
      <c r="C21" s="20" t="s">
        <v>13</v>
      </c>
      <c r="D21" s="70" t="s">
        <v>27</v>
      </c>
      <c r="E21" s="70" t="s">
        <v>8</v>
      </c>
      <c r="F21" s="20" t="s">
        <v>0</v>
      </c>
      <c r="G21" s="70" t="s">
        <v>1</v>
      </c>
      <c r="H21" s="72" t="s">
        <v>28</v>
      </c>
      <c r="I21" s="131"/>
      <c r="J21" s="70">
        <v>2</v>
      </c>
      <c r="K21" s="80"/>
      <c r="L21" s="165">
        <f t="shared" si="0"/>
        <v>0</v>
      </c>
      <c r="M21" s="346">
        <f>L21+L22+L23+L24+L25+L26</f>
        <v>0</v>
      </c>
    </row>
    <row r="22" spans="1:14" s="7" customFormat="1" x14ac:dyDescent="0.25">
      <c r="A22" s="322"/>
      <c r="B22" s="325"/>
      <c r="C22" s="20" t="s">
        <v>13</v>
      </c>
      <c r="D22" s="20" t="s">
        <v>69</v>
      </c>
      <c r="E22" s="20" t="s">
        <v>8</v>
      </c>
      <c r="F22" s="20" t="s">
        <v>0</v>
      </c>
      <c r="G22" s="20" t="s">
        <v>1</v>
      </c>
      <c r="H22" s="73" t="s">
        <v>120</v>
      </c>
      <c r="I22" s="132"/>
      <c r="J22" s="20">
        <v>2</v>
      </c>
      <c r="K22" s="81"/>
      <c r="L22" s="165">
        <f t="shared" si="0"/>
        <v>0</v>
      </c>
      <c r="M22" s="347"/>
    </row>
    <row r="23" spans="1:14" s="7" customFormat="1" ht="31.5" x14ac:dyDescent="0.25">
      <c r="A23" s="322"/>
      <c r="B23" s="325"/>
      <c r="C23" s="70" t="s">
        <v>7</v>
      </c>
      <c r="D23" s="70" t="s">
        <v>29</v>
      </c>
      <c r="E23" s="74" t="s">
        <v>30</v>
      </c>
      <c r="F23" s="74" t="s">
        <v>30</v>
      </c>
      <c r="G23" s="105" t="s">
        <v>31</v>
      </c>
      <c r="H23" s="72" t="s">
        <v>32</v>
      </c>
      <c r="I23" s="131"/>
      <c r="J23" s="70">
        <v>1</v>
      </c>
      <c r="K23" s="82"/>
      <c r="L23" s="165">
        <f t="shared" si="0"/>
        <v>0</v>
      </c>
      <c r="M23" s="347"/>
    </row>
    <row r="24" spans="1:14" s="7" customFormat="1" x14ac:dyDescent="0.25">
      <c r="A24" s="322"/>
      <c r="B24" s="325"/>
      <c r="C24" s="20" t="s">
        <v>9</v>
      </c>
      <c r="D24" s="74" t="s">
        <v>57</v>
      </c>
      <c r="E24" s="74" t="s">
        <v>8</v>
      </c>
      <c r="F24" s="74" t="s">
        <v>0</v>
      </c>
      <c r="G24" s="74" t="s">
        <v>1</v>
      </c>
      <c r="H24" s="75" t="s">
        <v>70</v>
      </c>
      <c r="I24" s="133"/>
      <c r="J24" s="74">
        <v>2</v>
      </c>
      <c r="K24" s="81"/>
      <c r="L24" s="165">
        <f t="shared" si="0"/>
        <v>0</v>
      </c>
      <c r="M24" s="347"/>
    </row>
    <row r="25" spans="1:14" x14ac:dyDescent="0.25">
      <c r="A25" s="322"/>
      <c r="B25" s="325"/>
      <c r="C25" s="74" t="s">
        <v>13</v>
      </c>
      <c r="D25" s="74" t="s">
        <v>121</v>
      </c>
      <c r="E25" s="76" t="s">
        <v>8</v>
      </c>
      <c r="F25" s="76" t="s">
        <v>0</v>
      </c>
      <c r="G25" s="76" t="s">
        <v>1</v>
      </c>
      <c r="H25" s="77" t="s">
        <v>122</v>
      </c>
      <c r="I25" s="134"/>
      <c r="J25" s="89">
        <v>1</v>
      </c>
      <c r="K25" s="83"/>
      <c r="L25" s="165">
        <f t="shared" si="0"/>
        <v>0</v>
      </c>
      <c r="M25" s="347"/>
    </row>
    <row r="26" spans="1:14" x14ac:dyDescent="0.25">
      <c r="A26" s="322"/>
      <c r="B26" s="325"/>
      <c r="C26" s="190" t="s">
        <v>13</v>
      </c>
      <c r="D26" s="190" t="s">
        <v>123</v>
      </c>
      <c r="E26" s="191" t="s">
        <v>8</v>
      </c>
      <c r="F26" s="191" t="s">
        <v>0</v>
      </c>
      <c r="G26" s="191" t="s">
        <v>1</v>
      </c>
      <c r="H26" s="192" t="s">
        <v>124</v>
      </c>
      <c r="I26" s="192"/>
      <c r="J26" s="193">
        <v>3</v>
      </c>
      <c r="K26" s="106"/>
      <c r="L26" s="165">
        <f t="shared" si="0"/>
        <v>0</v>
      </c>
      <c r="M26" s="348"/>
    </row>
    <row r="27" spans="1:14" x14ac:dyDescent="0.25">
      <c r="A27" s="175"/>
      <c r="B27" s="256"/>
      <c r="C27" s="195"/>
      <c r="D27" s="195"/>
      <c r="E27" s="196"/>
      <c r="F27" s="196"/>
      <c r="G27" s="196"/>
      <c r="H27" s="197"/>
      <c r="I27" s="197"/>
      <c r="J27" s="198"/>
      <c r="K27" s="199"/>
      <c r="L27" s="310">
        <f t="shared" si="0"/>
        <v>0</v>
      </c>
      <c r="M27" s="184"/>
    </row>
    <row r="28" spans="1:14" ht="31.15" customHeight="1" x14ac:dyDescent="0.25">
      <c r="A28" s="311" t="s">
        <v>225</v>
      </c>
      <c r="B28" s="333">
        <v>285.2</v>
      </c>
      <c r="C28" s="13" t="s">
        <v>13</v>
      </c>
      <c r="D28" s="13" t="s">
        <v>37</v>
      </c>
      <c r="E28" s="13" t="s">
        <v>8</v>
      </c>
      <c r="F28" s="12" t="s">
        <v>0</v>
      </c>
      <c r="G28" s="13" t="s">
        <v>1</v>
      </c>
      <c r="H28" s="19" t="s">
        <v>38</v>
      </c>
      <c r="I28" s="130"/>
      <c r="J28" s="13">
        <v>1</v>
      </c>
      <c r="K28" s="84"/>
      <c r="L28" s="165">
        <f t="shared" si="0"/>
        <v>0</v>
      </c>
      <c r="M28" s="352">
        <f>L28+L29</f>
        <v>0</v>
      </c>
    </row>
    <row r="29" spans="1:14" ht="31.15" customHeight="1" x14ac:dyDescent="0.25">
      <c r="A29" s="312"/>
      <c r="B29" s="334"/>
      <c r="C29" s="200" t="s">
        <v>13</v>
      </c>
      <c r="D29" s="162" t="s">
        <v>71</v>
      </c>
      <c r="E29" s="162" t="s">
        <v>8</v>
      </c>
      <c r="F29" s="162" t="s">
        <v>0</v>
      </c>
      <c r="G29" s="162" t="s">
        <v>1</v>
      </c>
      <c r="H29" s="201" t="s">
        <v>72</v>
      </c>
      <c r="I29" s="201"/>
      <c r="J29" s="162">
        <v>1</v>
      </c>
      <c r="K29" s="202"/>
      <c r="L29" s="165">
        <f t="shared" si="0"/>
        <v>0</v>
      </c>
      <c r="M29" s="353"/>
    </row>
    <row r="30" spans="1:14" ht="21" customHeight="1" x14ac:dyDescent="0.25">
      <c r="A30" s="206"/>
      <c r="B30" s="257"/>
      <c r="C30" s="209"/>
      <c r="D30" s="177"/>
      <c r="E30" s="177"/>
      <c r="F30" s="177"/>
      <c r="G30" s="177"/>
      <c r="H30" s="210"/>
      <c r="I30" s="210"/>
      <c r="J30" s="177"/>
      <c r="K30" s="179"/>
      <c r="L30" s="310"/>
      <c r="M30" s="207"/>
    </row>
    <row r="31" spans="1:14" ht="15.75" customHeight="1" x14ac:dyDescent="0.25">
      <c r="A31" s="322" t="s">
        <v>226</v>
      </c>
      <c r="B31" s="335">
        <v>955</v>
      </c>
      <c r="C31" s="203" t="s">
        <v>26</v>
      </c>
      <c r="D31" s="203" t="s">
        <v>40</v>
      </c>
      <c r="E31" s="203" t="s">
        <v>41</v>
      </c>
      <c r="F31" s="203" t="s">
        <v>111</v>
      </c>
      <c r="G31" s="203" t="s">
        <v>1</v>
      </c>
      <c r="H31" s="203" t="s">
        <v>125</v>
      </c>
      <c r="I31" s="203"/>
      <c r="J31" s="204">
        <v>1</v>
      </c>
      <c r="K31" s="205"/>
      <c r="L31" s="165">
        <f t="shared" si="0"/>
        <v>0</v>
      </c>
      <c r="M31" s="348">
        <f>L31+L32+L33+L34+L35</f>
        <v>0</v>
      </c>
    </row>
    <row r="32" spans="1:14" x14ac:dyDescent="0.25">
      <c r="A32" s="322"/>
      <c r="B32" s="335"/>
      <c r="C32" s="50" t="s">
        <v>26</v>
      </c>
      <c r="D32" s="50" t="s">
        <v>42</v>
      </c>
      <c r="E32" s="50" t="s">
        <v>41</v>
      </c>
      <c r="F32" s="50" t="s">
        <v>0</v>
      </c>
      <c r="G32" s="50" t="s">
        <v>1</v>
      </c>
      <c r="H32" s="50" t="s">
        <v>43</v>
      </c>
      <c r="I32" s="137"/>
      <c r="J32" s="91">
        <v>1</v>
      </c>
      <c r="K32" s="87"/>
      <c r="L32" s="165">
        <f t="shared" si="0"/>
        <v>0</v>
      </c>
      <c r="M32" s="347"/>
      <c r="N32" s="4"/>
    </row>
    <row r="33" spans="1:14" ht="31.5" x14ac:dyDescent="0.25">
      <c r="A33" s="322"/>
      <c r="B33" s="335"/>
      <c r="C33" s="49" t="s">
        <v>26</v>
      </c>
      <c r="D33" s="49" t="s">
        <v>73</v>
      </c>
      <c r="E33" s="49" t="s">
        <v>41</v>
      </c>
      <c r="F33" s="49" t="s">
        <v>0</v>
      </c>
      <c r="G33" s="49" t="s">
        <v>34</v>
      </c>
      <c r="H33" s="49" t="s">
        <v>126</v>
      </c>
      <c r="I33" s="136"/>
      <c r="J33" s="90">
        <v>1</v>
      </c>
      <c r="K33" s="85"/>
      <c r="L33" s="165">
        <f t="shared" si="0"/>
        <v>0</v>
      </c>
      <c r="M33" s="347"/>
    </row>
    <row r="34" spans="1:14" ht="31.5" x14ac:dyDescent="0.25">
      <c r="A34" s="322"/>
      <c r="B34" s="335"/>
      <c r="C34" s="51" t="s">
        <v>26</v>
      </c>
      <c r="D34" s="51" t="s">
        <v>73</v>
      </c>
      <c r="E34" s="51" t="s">
        <v>41</v>
      </c>
      <c r="F34" s="51" t="s">
        <v>0</v>
      </c>
      <c r="G34" s="51" t="s">
        <v>74</v>
      </c>
      <c r="H34" s="51" t="s">
        <v>75</v>
      </c>
      <c r="I34" s="138"/>
      <c r="J34" s="92">
        <v>1</v>
      </c>
      <c r="K34" s="85"/>
      <c r="L34" s="165">
        <f t="shared" si="0"/>
        <v>0</v>
      </c>
      <c r="M34" s="347"/>
    </row>
    <row r="35" spans="1:14" ht="31.5" x14ac:dyDescent="0.25">
      <c r="A35" s="322"/>
      <c r="B35" s="335"/>
      <c r="C35" s="138" t="s">
        <v>127</v>
      </c>
      <c r="D35" s="138" t="s">
        <v>128</v>
      </c>
      <c r="E35" s="214" t="s">
        <v>41</v>
      </c>
      <c r="F35" s="138" t="s">
        <v>0</v>
      </c>
      <c r="G35" s="138" t="s">
        <v>1</v>
      </c>
      <c r="H35" s="138" t="s">
        <v>129</v>
      </c>
      <c r="I35" s="138"/>
      <c r="J35" s="215">
        <v>1</v>
      </c>
      <c r="K35" s="183"/>
      <c r="L35" s="165">
        <f t="shared" si="0"/>
        <v>0</v>
      </c>
      <c r="M35" s="348"/>
      <c r="N35" s="4"/>
    </row>
    <row r="36" spans="1:14" x14ac:dyDescent="0.25">
      <c r="A36" s="175"/>
      <c r="B36" s="258"/>
      <c r="C36" s="211"/>
      <c r="D36" s="211"/>
      <c r="E36" s="212"/>
      <c r="F36" s="211"/>
      <c r="G36" s="211"/>
      <c r="H36" s="211"/>
      <c r="I36" s="211"/>
      <c r="J36" s="213"/>
      <c r="K36" s="188"/>
      <c r="L36" s="310"/>
      <c r="M36" s="184"/>
      <c r="N36" s="4"/>
    </row>
    <row r="37" spans="1:14" ht="78.75" x14ac:dyDescent="0.25">
      <c r="A37" s="329" t="s">
        <v>227</v>
      </c>
      <c r="B37" s="321">
        <v>408</v>
      </c>
      <c r="C37" s="16" t="s">
        <v>45</v>
      </c>
      <c r="D37" s="12" t="s">
        <v>132</v>
      </c>
      <c r="E37" s="12" t="s">
        <v>44</v>
      </c>
      <c r="F37" s="12" t="s">
        <v>47</v>
      </c>
      <c r="G37" s="12" t="s">
        <v>19</v>
      </c>
      <c r="H37" s="18" t="s">
        <v>62</v>
      </c>
      <c r="I37" s="135"/>
      <c r="J37" s="93">
        <v>3</v>
      </c>
      <c r="K37" s="79"/>
      <c r="L37" s="165">
        <f t="shared" si="0"/>
        <v>0</v>
      </c>
      <c r="M37" s="346">
        <f>L37+L38+L39+L40+L41+L42</f>
        <v>0</v>
      </c>
      <c r="N37" s="4"/>
    </row>
    <row r="38" spans="1:14" ht="78.75" x14ac:dyDescent="0.25">
      <c r="A38" s="329"/>
      <c r="B38" s="321"/>
      <c r="C38" s="16" t="s">
        <v>45</v>
      </c>
      <c r="D38" s="12" t="s">
        <v>133</v>
      </c>
      <c r="E38" s="12" t="s">
        <v>44</v>
      </c>
      <c r="F38" s="12" t="s">
        <v>47</v>
      </c>
      <c r="G38" s="12" t="s">
        <v>35</v>
      </c>
      <c r="H38" s="18" t="s">
        <v>62</v>
      </c>
      <c r="I38" s="135"/>
      <c r="J38" s="93">
        <v>3</v>
      </c>
      <c r="K38" s="86"/>
      <c r="L38" s="165">
        <f t="shared" si="0"/>
        <v>0</v>
      </c>
      <c r="M38" s="347"/>
    </row>
    <row r="39" spans="1:14" ht="78.75" x14ac:dyDescent="0.25">
      <c r="A39" s="329"/>
      <c r="B39" s="321"/>
      <c r="C39" s="16" t="s">
        <v>45</v>
      </c>
      <c r="D39" s="12" t="s">
        <v>134</v>
      </c>
      <c r="E39" s="12" t="s">
        <v>44</v>
      </c>
      <c r="F39" s="12" t="s">
        <v>47</v>
      </c>
      <c r="G39" s="12" t="s">
        <v>49</v>
      </c>
      <c r="H39" s="18" t="s">
        <v>62</v>
      </c>
      <c r="I39" s="135"/>
      <c r="J39" s="93">
        <v>3</v>
      </c>
      <c r="K39" s="86"/>
      <c r="L39" s="165">
        <f t="shared" si="0"/>
        <v>0</v>
      </c>
      <c r="M39" s="347"/>
    </row>
    <row r="40" spans="1:14" ht="78.75" x14ac:dyDescent="0.25">
      <c r="A40" s="329"/>
      <c r="B40" s="321"/>
      <c r="C40" s="16" t="s">
        <v>45</v>
      </c>
      <c r="D40" s="12" t="s">
        <v>135</v>
      </c>
      <c r="E40" s="12" t="s">
        <v>44</v>
      </c>
      <c r="F40" s="12" t="s">
        <v>47</v>
      </c>
      <c r="G40" s="12" t="s">
        <v>50</v>
      </c>
      <c r="H40" s="18" t="s">
        <v>62</v>
      </c>
      <c r="I40" s="135"/>
      <c r="J40" s="93">
        <v>3</v>
      </c>
      <c r="K40" s="86"/>
      <c r="L40" s="165">
        <f t="shared" si="0"/>
        <v>0</v>
      </c>
      <c r="M40" s="347"/>
    </row>
    <row r="41" spans="1:14" ht="31.5" x14ac:dyDescent="0.25">
      <c r="A41" s="329"/>
      <c r="B41" s="321"/>
      <c r="C41" s="16" t="s">
        <v>45</v>
      </c>
      <c r="D41" s="57" t="s">
        <v>58</v>
      </c>
      <c r="F41" s="48" t="s">
        <v>56</v>
      </c>
      <c r="G41" s="22"/>
      <c r="H41" s="139" t="s">
        <v>59</v>
      </c>
      <c r="I41" s="65"/>
      <c r="J41" s="20">
        <v>2</v>
      </c>
      <c r="K41" s="83"/>
      <c r="L41" s="165">
        <f t="shared" si="0"/>
        <v>0</v>
      </c>
      <c r="M41" s="347"/>
    </row>
    <row r="42" spans="1:14" ht="61.15" customHeight="1" x14ac:dyDescent="0.25">
      <c r="A42" s="323"/>
      <c r="B42" s="330"/>
      <c r="C42" s="189" t="s">
        <v>13</v>
      </c>
      <c r="D42" s="171" t="s">
        <v>131</v>
      </c>
      <c r="E42" s="217" t="s">
        <v>8</v>
      </c>
      <c r="F42" s="217" t="s">
        <v>0</v>
      </c>
      <c r="G42" s="217" t="s">
        <v>1</v>
      </c>
      <c r="H42" s="218" t="s">
        <v>130</v>
      </c>
      <c r="I42" s="219"/>
      <c r="J42" s="220">
        <v>1</v>
      </c>
      <c r="K42" s="221"/>
      <c r="L42" s="165">
        <f t="shared" si="0"/>
        <v>0</v>
      </c>
      <c r="M42" s="348"/>
      <c r="N42" s="4"/>
    </row>
    <row r="43" spans="1:14" ht="15" customHeight="1" x14ac:dyDescent="0.25">
      <c r="A43" s="175"/>
      <c r="B43" s="254"/>
      <c r="C43" s="194"/>
      <c r="D43" s="177"/>
      <c r="E43" s="185"/>
      <c r="F43" s="185"/>
      <c r="G43" s="185"/>
      <c r="H43" s="216"/>
      <c r="I43" s="216"/>
      <c r="J43" s="208"/>
      <c r="K43" s="199"/>
      <c r="L43" s="310"/>
      <c r="M43" s="184"/>
      <c r="N43" s="4"/>
    </row>
    <row r="44" spans="1:14" ht="27.75" customHeight="1" x14ac:dyDescent="0.25">
      <c r="A44" s="329" t="s">
        <v>228</v>
      </c>
      <c r="B44" s="336">
        <v>154</v>
      </c>
      <c r="C44" s="12" t="s">
        <v>13</v>
      </c>
      <c r="D44" s="13" t="s">
        <v>109</v>
      </c>
      <c r="E44" s="12" t="s">
        <v>8</v>
      </c>
      <c r="F44" s="13" t="s">
        <v>0</v>
      </c>
      <c r="G44" s="12" t="s">
        <v>10</v>
      </c>
      <c r="H44" s="19" t="s">
        <v>110</v>
      </c>
      <c r="I44" s="130"/>
      <c r="J44" s="13">
        <v>1</v>
      </c>
      <c r="K44" s="84"/>
      <c r="L44" s="165">
        <f t="shared" si="0"/>
        <v>0</v>
      </c>
      <c r="M44" s="349">
        <f>L44+L45</f>
        <v>0</v>
      </c>
    </row>
    <row r="45" spans="1:14" ht="32.25" customHeight="1" x14ac:dyDescent="0.25">
      <c r="A45" s="327"/>
      <c r="B45" s="337"/>
      <c r="C45" s="222" t="s">
        <v>13</v>
      </c>
      <c r="D45" s="223" t="s">
        <v>109</v>
      </c>
      <c r="E45" s="222" t="s">
        <v>8</v>
      </c>
      <c r="F45" s="223" t="s">
        <v>111</v>
      </c>
      <c r="G45" s="223" t="s">
        <v>39</v>
      </c>
      <c r="H45" s="224" t="s">
        <v>112</v>
      </c>
      <c r="I45" s="224"/>
      <c r="J45" s="223">
        <v>1</v>
      </c>
      <c r="K45" s="225"/>
      <c r="L45" s="165">
        <f t="shared" si="0"/>
        <v>0</v>
      </c>
      <c r="M45" s="350"/>
    </row>
    <row r="46" spans="1:14" ht="18" customHeight="1" x14ac:dyDescent="0.25">
      <c r="A46" s="175"/>
      <c r="B46" s="255"/>
      <c r="C46" s="185"/>
      <c r="D46" s="177"/>
      <c r="E46" s="185"/>
      <c r="F46" s="177"/>
      <c r="G46" s="177"/>
      <c r="H46" s="210"/>
      <c r="I46" s="210"/>
      <c r="J46" s="177"/>
      <c r="K46" s="179"/>
      <c r="L46" s="310"/>
      <c r="M46" s="176"/>
    </row>
    <row r="47" spans="1:14" ht="31.15" customHeight="1" x14ac:dyDescent="0.25">
      <c r="A47" s="326" t="s">
        <v>229</v>
      </c>
      <c r="B47" s="328">
        <v>94</v>
      </c>
      <c r="C47" s="226" t="s">
        <v>45</v>
      </c>
      <c r="D47" s="157" t="s">
        <v>80</v>
      </c>
      <c r="E47" s="227" t="s">
        <v>30</v>
      </c>
      <c r="F47" s="228" t="s">
        <v>47</v>
      </c>
      <c r="G47" s="228" t="s">
        <v>19</v>
      </c>
      <c r="H47" s="229" t="s">
        <v>81</v>
      </c>
      <c r="I47" s="230" t="s">
        <v>82</v>
      </c>
      <c r="J47" s="231">
        <v>4</v>
      </c>
      <c r="K47" s="160"/>
      <c r="L47" s="165">
        <f t="shared" si="0"/>
        <v>0</v>
      </c>
      <c r="M47" s="351">
        <f>L47+L48</f>
        <v>0</v>
      </c>
    </row>
    <row r="48" spans="1:14" ht="31.15" customHeight="1" x14ac:dyDescent="0.25">
      <c r="A48" s="327"/>
      <c r="B48" s="328"/>
      <c r="C48" s="234" t="s">
        <v>45</v>
      </c>
      <c r="D48" s="171" t="s">
        <v>80</v>
      </c>
      <c r="E48" s="235" t="s">
        <v>30</v>
      </c>
      <c r="F48" s="171" t="s">
        <v>56</v>
      </c>
      <c r="G48" s="171"/>
      <c r="H48" s="232" t="s">
        <v>64</v>
      </c>
      <c r="I48" s="232"/>
      <c r="J48" s="233">
        <v>2</v>
      </c>
      <c r="K48" s="174"/>
      <c r="L48" s="165">
        <f t="shared" si="0"/>
        <v>0</v>
      </c>
      <c r="M48" s="351"/>
    </row>
    <row r="49" spans="1:14" ht="18.75" customHeight="1" x14ac:dyDescent="0.25">
      <c r="A49" s="175"/>
      <c r="B49" s="257"/>
      <c r="C49" s="194"/>
      <c r="D49" s="177"/>
      <c r="E49" s="238"/>
      <c r="F49" s="177"/>
      <c r="G49" s="177"/>
      <c r="H49" s="216"/>
      <c r="I49" s="216"/>
      <c r="J49" s="239"/>
      <c r="K49" s="179"/>
      <c r="L49" s="310"/>
      <c r="M49" s="176"/>
    </row>
    <row r="50" spans="1:14" ht="31.5" x14ac:dyDescent="0.25">
      <c r="A50" s="322" t="s">
        <v>230</v>
      </c>
      <c r="B50" s="328">
        <v>1600</v>
      </c>
      <c r="C50" s="157" t="s">
        <v>83</v>
      </c>
      <c r="D50" s="157" t="s">
        <v>84</v>
      </c>
      <c r="E50" s="228" t="s">
        <v>30</v>
      </c>
      <c r="F50" s="157" t="s">
        <v>56</v>
      </c>
      <c r="G50" s="157"/>
      <c r="H50" s="229" t="s">
        <v>211</v>
      </c>
      <c r="I50" s="230" t="s">
        <v>91</v>
      </c>
      <c r="J50" s="236">
        <v>1</v>
      </c>
      <c r="K50" s="237"/>
      <c r="L50" s="165">
        <f t="shared" si="0"/>
        <v>0</v>
      </c>
      <c r="M50" s="345">
        <f>L50+L51+L52+L53+L54+L55+L56+L57+L58+L59</f>
        <v>0</v>
      </c>
    </row>
    <row r="51" spans="1:14" ht="47.25" x14ac:dyDescent="0.25">
      <c r="A51" s="322"/>
      <c r="B51" s="328"/>
      <c r="C51" s="48" t="s">
        <v>83</v>
      </c>
      <c r="D51" s="48" t="s">
        <v>84</v>
      </c>
      <c r="E51" s="57" t="s">
        <v>30</v>
      </c>
      <c r="F51" s="47" t="s">
        <v>33</v>
      </c>
      <c r="G51" s="57" t="s">
        <v>19</v>
      </c>
      <c r="H51" s="62" t="s">
        <v>85</v>
      </c>
      <c r="I51" s="71" t="s">
        <v>92</v>
      </c>
      <c r="J51" s="94">
        <v>1</v>
      </c>
      <c r="K51" s="86"/>
      <c r="L51" s="165">
        <f t="shared" si="0"/>
        <v>0</v>
      </c>
      <c r="M51" s="344"/>
    </row>
    <row r="52" spans="1:14" ht="47.25" x14ac:dyDescent="0.25">
      <c r="A52" s="322"/>
      <c r="B52" s="328"/>
      <c r="C52" s="48" t="s">
        <v>83</v>
      </c>
      <c r="D52" s="48" t="s">
        <v>84</v>
      </c>
      <c r="E52" s="57" t="s">
        <v>30</v>
      </c>
      <c r="F52" s="47" t="s">
        <v>33</v>
      </c>
      <c r="G52" s="57" t="s">
        <v>35</v>
      </c>
      <c r="H52" s="62" t="s">
        <v>86</v>
      </c>
      <c r="I52" s="71" t="s">
        <v>93</v>
      </c>
      <c r="J52" s="94">
        <v>1</v>
      </c>
      <c r="K52" s="86"/>
      <c r="L52" s="165">
        <f t="shared" si="0"/>
        <v>0</v>
      </c>
      <c r="M52" s="344"/>
    </row>
    <row r="53" spans="1:14" ht="47.25" x14ac:dyDescent="0.25">
      <c r="A53" s="322"/>
      <c r="B53" s="328"/>
      <c r="C53" s="48" t="s">
        <v>83</v>
      </c>
      <c r="D53" s="48" t="s">
        <v>84</v>
      </c>
      <c r="E53" s="57" t="s">
        <v>30</v>
      </c>
      <c r="F53" s="47" t="s">
        <v>33</v>
      </c>
      <c r="G53" s="57" t="s">
        <v>49</v>
      </c>
      <c r="H53" s="62" t="s">
        <v>87</v>
      </c>
      <c r="I53" s="71" t="s">
        <v>94</v>
      </c>
      <c r="J53" s="94">
        <v>1</v>
      </c>
      <c r="K53" s="86"/>
      <c r="L53" s="165">
        <f t="shared" si="0"/>
        <v>0</v>
      </c>
      <c r="M53" s="344"/>
    </row>
    <row r="54" spans="1:14" ht="47.25" x14ac:dyDescent="0.25">
      <c r="A54" s="322"/>
      <c r="B54" s="328"/>
      <c r="C54" s="48" t="s">
        <v>83</v>
      </c>
      <c r="D54" s="48" t="s">
        <v>84</v>
      </c>
      <c r="E54" s="57" t="s">
        <v>30</v>
      </c>
      <c r="F54" s="47" t="s">
        <v>33</v>
      </c>
      <c r="G54" s="57" t="s">
        <v>50</v>
      </c>
      <c r="H54" s="62" t="s">
        <v>88</v>
      </c>
      <c r="I54" s="71" t="s">
        <v>95</v>
      </c>
      <c r="J54" s="94">
        <v>1</v>
      </c>
      <c r="K54" s="86"/>
      <c r="L54" s="165">
        <f t="shared" si="0"/>
        <v>0</v>
      </c>
      <c r="M54" s="344"/>
    </row>
    <row r="55" spans="1:14" ht="63" x14ac:dyDescent="0.25">
      <c r="A55" s="322"/>
      <c r="B55" s="328"/>
      <c r="C55" s="46" t="s">
        <v>51</v>
      </c>
      <c r="D55" s="48" t="s">
        <v>89</v>
      </c>
      <c r="E55" s="57" t="s">
        <v>52</v>
      </c>
      <c r="F55" s="47" t="s">
        <v>33</v>
      </c>
      <c r="G55" s="57" t="s">
        <v>19</v>
      </c>
      <c r="H55" s="62" t="s">
        <v>53</v>
      </c>
      <c r="I55" s="20" t="s">
        <v>96</v>
      </c>
      <c r="J55" s="94">
        <v>1</v>
      </c>
      <c r="K55" s="79"/>
      <c r="L55" s="165">
        <f t="shared" si="0"/>
        <v>0</v>
      </c>
      <c r="M55" s="344"/>
    </row>
    <row r="56" spans="1:14" ht="63" x14ac:dyDescent="0.25">
      <c r="A56" s="322"/>
      <c r="B56" s="328"/>
      <c r="C56" s="46" t="s">
        <v>51</v>
      </c>
      <c r="D56" s="48" t="s">
        <v>89</v>
      </c>
      <c r="E56" s="57" t="s">
        <v>52</v>
      </c>
      <c r="F56" s="47" t="s">
        <v>33</v>
      </c>
      <c r="G56" s="57" t="s">
        <v>35</v>
      </c>
      <c r="H56" s="62" t="s">
        <v>54</v>
      </c>
      <c r="I56" s="20" t="s">
        <v>97</v>
      </c>
      <c r="J56" s="94">
        <v>1</v>
      </c>
      <c r="K56" s="86"/>
      <c r="L56" s="165">
        <f t="shared" si="0"/>
        <v>0</v>
      </c>
      <c r="M56" s="344"/>
    </row>
    <row r="57" spans="1:14" ht="63" x14ac:dyDescent="0.25">
      <c r="A57" s="322"/>
      <c r="B57" s="328"/>
      <c r="C57" s="46" t="s">
        <v>51</v>
      </c>
      <c r="D57" s="48" t="s">
        <v>89</v>
      </c>
      <c r="E57" s="57" t="s">
        <v>52</v>
      </c>
      <c r="F57" s="47" t="s">
        <v>33</v>
      </c>
      <c r="G57" s="57" t="s">
        <v>49</v>
      </c>
      <c r="H57" s="62" t="s">
        <v>55</v>
      </c>
      <c r="I57" s="20" t="s">
        <v>98</v>
      </c>
      <c r="J57" s="94">
        <v>1</v>
      </c>
      <c r="K57" s="86"/>
      <c r="L57" s="165">
        <f t="shared" si="0"/>
        <v>0</v>
      </c>
      <c r="M57" s="344"/>
      <c r="N57" s="4"/>
    </row>
    <row r="58" spans="1:14" ht="63" x14ac:dyDescent="0.25">
      <c r="A58" s="322"/>
      <c r="B58" s="328"/>
      <c r="C58" s="46" t="s">
        <v>51</v>
      </c>
      <c r="D58" s="48" t="s">
        <v>89</v>
      </c>
      <c r="E58" s="57" t="s">
        <v>52</v>
      </c>
      <c r="F58" s="47" t="s">
        <v>33</v>
      </c>
      <c r="G58" s="57" t="s">
        <v>50</v>
      </c>
      <c r="H58" s="62" t="s">
        <v>90</v>
      </c>
      <c r="I58" s="20" t="s">
        <v>99</v>
      </c>
      <c r="J58" s="94">
        <v>1</v>
      </c>
      <c r="K58" s="86"/>
      <c r="L58" s="165">
        <f t="shared" si="0"/>
        <v>0</v>
      </c>
      <c r="M58" s="344"/>
    </row>
    <row r="59" spans="1:14" ht="31.5" x14ac:dyDescent="0.25">
      <c r="A59" s="322"/>
      <c r="B59" s="328"/>
      <c r="C59" s="235" t="s">
        <v>51</v>
      </c>
      <c r="D59" s="171" t="s">
        <v>89</v>
      </c>
      <c r="E59" s="217" t="s">
        <v>52</v>
      </c>
      <c r="F59" s="171" t="s">
        <v>56</v>
      </c>
      <c r="G59" s="171"/>
      <c r="H59" s="232" t="s">
        <v>136</v>
      </c>
      <c r="I59" s="240" t="s">
        <v>137</v>
      </c>
      <c r="J59" s="241">
        <v>1</v>
      </c>
      <c r="K59" s="106"/>
      <c r="L59" s="165">
        <f t="shared" si="0"/>
        <v>0</v>
      </c>
      <c r="M59" s="345"/>
    </row>
    <row r="60" spans="1:14" x14ac:dyDescent="0.25">
      <c r="A60" s="175"/>
      <c r="B60" s="257"/>
      <c r="C60" s="238"/>
      <c r="D60" s="177"/>
      <c r="E60" s="185"/>
      <c r="F60" s="177"/>
      <c r="G60" s="177"/>
      <c r="H60" s="216"/>
      <c r="I60" s="243"/>
      <c r="J60" s="244"/>
      <c r="K60" s="199"/>
      <c r="L60" s="310"/>
      <c r="M60" s="242"/>
    </row>
    <row r="61" spans="1:14" ht="31.5" x14ac:dyDescent="0.25">
      <c r="A61" s="323" t="s">
        <v>231</v>
      </c>
      <c r="B61" s="340">
        <v>315</v>
      </c>
      <c r="C61" s="46" t="s">
        <v>9</v>
      </c>
      <c r="D61" s="46" t="s">
        <v>57</v>
      </c>
      <c r="E61" s="46" t="s">
        <v>8</v>
      </c>
      <c r="F61" s="46" t="s">
        <v>0</v>
      </c>
      <c r="G61" s="46" t="s">
        <v>1</v>
      </c>
      <c r="H61" s="63" t="s">
        <v>36</v>
      </c>
      <c r="I61" s="20" t="s">
        <v>100</v>
      </c>
      <c r="J61" s="54">
        <v>2</v>
      </c>
      <c r="K61" s="86"/>
      <c r="L61" s="165">
        <f t="shared" si="0"/>
        <v>0</v>
      </c>
      <c r="M61" s="343">
        <f>L61+L62+L63+L64+L65+L66</f>
        <v>0</v>
      </c>
    </row>
    <row r="62" spans="1:14" ht="47.25" x14ac:dyDescent="0.25">
      <c r="A62" s="322"/>
      <c r="B62" s="341"/>
      <c r="C62" s="47" t="s">
        <v>45</v>
      </c>
      <c r="D62" s="57" t="s">
        <v>58</v>
      </c>
      <c r="E62" s="57" t="s">
        <v>30</v>
      </c>
      <c r="F62" s="57" t="s">
        <v>47</v>
      </c>
      <c r="G62" s="57" t="s">
        <v>19</v>
      </c>
      <c r="H62" s="64" t="s">
        <v>62</v>
      </c>
      <c r="I62" s="20" t="s">
        <v>76</v>
      </c>
      <c r="J62" s="94">
        <v>1</v>
      </c>
      <c r="K62" s="86"/>
      <c r="L62" s="165">
        <f t="shared" si="0"/>
        <v>0</v>
      </c>
      <c r="M62" s="344"/>
    </row>
    <row r="63" spans="1:14" ht="47.25" x14ac:dyDescent="0.25">
      <c r="A63" s="322"/>
      <c r="B63" s="341"/>
      <c r="C63" s="47" t="s">
        <v>45</v>
      </c>
      <c r="D63" s="57" t="s">
        <v>58</v>
      </c>
      <c r="E63" s="57" t="s">
        <v>30</v>
      </c>
      <c r="F63" s="57" t="s">
        <v>47</v>
      </c>
      <c r="G63" s="57" t="s">
        <v>35</v>
      </c>
      <c r="H63" s="64" t="s">
        <v>62</v>
      </c>
      <c r="I63" s="20" t="s">
        <v>77</v>
      </c>
      <c r="J63" s="94">
        <v>1</v>
      </c>
      <c r="K63" s="86"/>
      <c r="L63" s="165">
        <f t="shared" si="0"/>
        <v>0</v>
      </c>
      <c r="M63" s="344"/>
    </row>
    <row r="64" spans="1:14" ht="63" x14ac:dyDescent="0.25">
      <c r="A64" s="322"/>
      <c r="B64" s="341"/>
      <c r="C64" s="47" t="s">
        <v>45</v>
      </c>
      <c r="D64" s="57" t="s">
        <v>58</v>
      </c>
      <c r="E64" s="57" t="s">
        <v>30</v>
      </c>
      <c r="F64" s="57" t="s">
        <v>47</v>
      </c>
      <c r="G64" s="57" t="s">
        <v>49</v>
      </c>
      <c r="H64" s="64" t="s">
        <v>62</v>
      </c>
      <c r="I64" s="20" t="s">
        <v>78</v>
      </c>
      <c r="J64" s="94">
        <v>1</v>
      </c>
      <c r="K64" s="86"/>
      <c r="L64" s="165">
        <f t="shared" si="0"/>
        <v>0</v>
      </c>
      <c r="M64" s="344"/>
    </row>
    <row r="65" spans="1:14" ht="63" x14ac:dyDescent="0.25">
      <c r="A65" s="322"/>
      <c r="B65" s="341"/>
      <c r="C65" s="47" t="s">
        <v>45</v>
      </c>
      <c r="D65" s="57" t="s">
        <v>58</v>
      </c>
      <c r="E65" s="57" t="s">
        <v>30</v>
      </c>
      <c r="F65" s="57" t="s">
        <v>47</v>
      </c>
      <c r="G65" s="57" t="s">
        <v>50</v>
      </c>
      <c r="H65" s="64" t="s">
        <v>62</v>
      </c>
      <c r="I65" s="20" t="s">
        <v>79</v>
      </c>
      <c r="J65" s="94">
        <v>1</v>
      </c>
      <c r="K65" s="86"/>
      <c r="L65" s="165">
        <f t="shared" si="0"/>
        <v>0</v>
      </c>
      <c r="M65" s="344"/>
    </row>
    <row r="66" spans="1:14" ht="31.5" x14ac:dyDescent="0.25">
      <c r="A66" s="322"/>
      <c r="B66" s="341"/>
      <c r="C66" s="189" t="s">
        <v>45</v>
      </c>
      <c r="D66" s="217" t="s">
        <v>58</v>
      </c>
      <c r="E66" s="217" t="s">
        <v>30</v>
      </c>
      <c r="F66" s="171" t="s">
        <v>56</v>
      </c>
      <c r="G66" s="171"/>
      <c r="H66" s="232" t="s">
        <v>59</v>
      </c>
      <c r="I66" s="218"/>
      <c r="J66" s="245">
        <v>3</v>
      </c>
      <c r="K66" s="221"/>
      <c r="L66" s="165">
        <f t="shared" si="0"/>
        <v>0</v>
      </c>
      <c r="M66" s="345"/>
    </row>
    <row r="67" spans="1:14" x14ac:dyDescent="0.25">
      <c r="A67" s="175"/>
      <c r="B67" s="260"/>
      <c r="C67" s="194"/>
      <c r="D67" s="185"/>
      <c r="E67" s="185"/>
      <c r="F67" s="177"/>
      <c r="G67" s="177"/>
      <c r="H67" s="216"/>
      <c r="I67" s="216"/>
      <c r="J67" s="244"/>
      <c r="K67" s="199"/>
      <c r="L67" s="310"/>
      <c r="M67" s="242"/>
    </row>
    <row r="68" spans="1:14" ht="31.5" customHeight="1" x14ac:dyDescent="0.25">
      <c r="A68" s="323" t="s">
        <v>232</v>
      </c>
      <c r="B68" s="342">
        <v>500</v>
      </c>
      <c r="C68" s="46" t="s">
        <v>51</v>
      </c>
      <c r="D68" s="20" t="s">
        <v>101</v>
      </c>
      <c r="E68" s="20" t="s">
        <v>8</v>
      </c>
      <c r="F68" s="20" t="s">
        <v>0</v>
      </c>
      <c r="G68" s="20" t="s">
        <v>1</v>
      </c>
      <c r="H68" s="45" t="s">
        <v>60</v>
      </c>
      <c r="I68" s="45" t="s">
        <v>102</v>
      </c>
      <c r="J68" s="46">
        <v>2</v>
      </c>
      <c r="K68" s="86"/>
      <c r="L68" s="165">
        <f t="shared" si="0"/>
        <v>0</v>
      </c>
      <c r="M68" s="343">
        <f>L68+L69+L70+L71</f>
        <v>0</v>
      </c>
    </row>
    <row r="69" spans="1:14" ht="31.5" x14ac:dyDescent="0.25">
      <c r="A69" s="322"/>
      <c r="B69" s="328"/>
      <c r="C69" s="46" t="s">
        <v>51</v>
      </c>
      <c r="D69" s="48" t="s">
        <v>103</v>
      </c>
      <c r="E69" s="20" t="s">
        <v>8</v>
      </c>
      <c r="F69" s="48" t="s">
        <v>0</v>
      </c>
      <c r="G69" s="20" t="s">
        <v>1</v>
      </c>
      <c r="H69" s="62" t="s">
        <v>61</v>
      </c>
      <c r="I69" s="71" t="s">
        <v>104</v>
      </c>
      <c r="J69" s="94">
        <v>1</v>
      </c>
      <c r="K69" s="86"/>
      <c r="L69" s="165">
        <f t="shared" si="0"/>
        <v>0</v>
      </c>
      <c r="M69" s="344"/>
    </row>
    <row r="70" spans="1:14" ht="31.5" x14ac:dyDescent="0.25">
      <c r="A70" s="322"/>
      <c r="B70" s="328"/>
      <c r="C70" s="46" t="s">
        <v>13</v>
      </c>
      <c r="D70" s="48" t="s">
        <v>105</v>
      </c>
      <c r="E70" s="20" t="s">
        <v>8</v>
      </c>
      <c r="F70" s="48" t="s">
        <v>0</v>
      </c>
      <c r="G70" s="20" t="s">
        <v>1</v>
      </c>
      <c r="H70" s="62" t="s">
        <v>106</v>
      </c>
      <c r="I70" s="71" t="s">
        <v>107</v>
      </c>
      <c r="J70" s="94">
        <v>1</v>
      </c>
      <c r="K70" s="86"/>
      <c r="L70" s="165">
        <f t="shared" si="0"/>
        <v>0</v>
      </c>
      <c r="M70" s="344"/>
    </row>
    <row r="71" spans="1:14" ht="31.15" customHeight="1" x14ac:dyDescent="0.25">
      <c r="A71" s="322"/>
      <c r="B71" s="328"/>
      <c r="C71" s="235" t="s">
        <v>13</v>
      </c>
      <c r="D71" s="171" t="s">
        <v>108</v>
      </c>
      <c r="E71" s="235" t="s">
        <v>30</v>
      </c>
      <c r="F71" s="171" t="s">
        <v>56</v>
      </c>
      <c r="G71" s="171"/>
      <c r="H71" s="22" t="s">
        <v>64</v>
      </c>
      <c r="I71" s="220"/>
      <c r="J71" s="241">
        <v>2</v>
      </c>
      <c r="K71" s="106"/>
      <c r="L71" s="165">
        <f t="shared" si="0"/>
        <v>0</v>
      </c>
      <c r="M71" s="345"/>
    </row>
    <row r="72" spans="1:14" ht="15" customHeight="1" x14ac:dyDescent="0.25">
      <c r="A72" s="175"/>
      <c r="B72" s="264"/>
      <c r="C72" s="238"/>
      <c r="D72" s="177"/>
      <c r="E72" s="238"/>
      <c r="F72" s="177"/>
      <c r="G72" s="177"/>
      <c r="H72" s="208"/>
      <c r="I72" s="208"/>
      <c r="J72" s="244"/>
      <c r="K72" s="199"/>
      <c r="L72" s="310"/>
      <c r="M72" s="242"/>
    </row>
    <row r="73" spans="1:14" ht="31.5" customHeight="1" x14ac:dyDescent="0.25">
      <c r="A73" s="322" t="s">
        <v>233</v>
      </c>
      <c r="B73" s="338">
        <v>75</v>
      </c>
      <c r="C73" s="246" t="s">
        <v>45</v>
      </c>
      <c r="D73" s="157" t="s">
        <v>46</v>
      </c>
      <c r="E73" s="228" t="s">
        <v>30</v>
      </c>
      <c r="F73" s="228" t="s">
        <v>47</v>
      </c>
      <c r="G73" s="228" t="s">
        <v>19</v>
      </c>
      <c r="H73" s="247" t="s">
        <v>48</v>
      </c>
      <c r="I73" s="247"/>
      <c r="J73" s="248">
        <v>2</v>
      </c>
      <c r="K73" s="249"/>
      <c r="L73" s="165">
        <f t="shared" si="0"/>
        <v>0</v>
      </c>
      <c r="M73" s="345">
        <f>L73+L74+L75+L76+L77</f>
        <v>0</v>
      </c>
    </row>
    <row r="74" spans="1:14" ht="31.5" x14ac:dyDescent="0.25">
      <c r="A74" s="322"/>
      <c r="B74" s="339"/>
      <c r="C74" s="52" t="s">
        <v>45</v>
      </c>
      <c r="D74" s="48" t="s">
        <v>46</v>
      </c>
      <c r="E74" s="57" t="s">
        <v>30</v>
      </c>
      <c r="F74" s="57" t="s">
        <v>47</v>
      </c>
      <c r="G74" s="143" t="s">
        <v>35</v>
      </c>
      <c r="H74" s="65" t="s">
        <v>48</v>
      </c>
      <c r="I74" s="65"/>
      <c r="J74" s="95">
        <v>1</v>
      </c>
      <c r="K74" s="83"/>
      <c r="L74" s="165">
        <f t="shared" ref="L74:L77" si="1">J74*K74</f>
        <v>0</v>
      </c>
      <c r="M74" s="344"/>
      <c r="N74" s="4"/>
    </row>
    <row r="75" spans="1:14" ht="31.5" x14ac:dyDescent="0.25">
      <c r="A75" s="322"/>
      <c r="B75" s="339"/>
      <c r="C75" s="53" t="s">
        <v>45</v>
      </c>
      <c r="D75" s="58" t="s">
        <v>46</v>
      </c>
      <c r="E75" s="69" t="s">
        <v>30</v>
      </c>
      <c r="F75" s="69" t="s">
        <v>47</v>
      </c>
      <c r="G75" s="144" t="s">
        <v>49</v>
      </c>
      <c r="H75" s="65" t="s">
        <v>48</v>
      </c>
      <c r="I75" s="65"/>
      <c r="J75" s="95">
        <v>1</v>
      </c>
      <c r="K75" s="83"/>
      <c r="L75" s="165">
        <f t="shared" si="1"/>
        <v>0</v>
      </c>
      <c r="M75" s="344"/>
    </row>
    <row r="76" spans="1:14" ht="31.5" x14ac:dyDescent="0.25">
      <c r="A76" s="322"/>
      <c r="B76" s="339"/>
      <c r="C76" s="52" t="s">
        <v>45</v>
      </c>
      <c r="D76" s="59" t="s">
        <v>46</v>
      </c>
      <c r="E76" s="21" t="s">
        <v>30</v>
      </c>
      <c r="F76" s="21" t="s">
        <v>47</v>
      </c>
      <c r="G76" s="21" t="s">
        <v>50</v>
      </c>
      <c r="H76" s="65" t="s">
        <v>48</v>
      </c>
      <c r="I76" s="140"/>
      <c r="J76" s="95">
        <v>1</v>
      </c>
      <c r="K76" s="83"/>
      <c r="L76" s="165">
        <f t="shared" si="1"/>
        <v>0</v>
      </c>
      <c r="M76" s="344"/>
    </row>
    <row r="77" spans="1:14" ht="31.5" x14ac:dyDescent="0.25">
      <c r="A77" s="322"/>
      <c r="B77" s="339"/>
      <c r="C77" s="182" t="s">
        <v>45</v>
      </c>
      <c r="D77" s="162" t="s">
        <v>46</v>
      </c>
      <c r="E77" s="180" t="s">
        <v>30</v>
      </c>
      <c r="F77" s="162" t="s">
        <v>56</v>
      </c>
      <c r="G77" s="162"/>
      <c r="H77" s="251" t="s">
        <v>64</v>
      </c>
      <c r="I77" s="251"/>
      <c r="J77" s="252">
        <v>1</v>
      </c>
      <c r="K77" s="106"/>
      <c r="L77" s="165">
        <f t="shared" si="1"/>
        <v>0</v>
      </c>
      <c r="M77" s="345"/>
    </row>
    <row r="78" spans="1:14" x14ac:dyDescent="0.25">
      <c r="A78" s="175"/>
      <c r="B78" s="262"/>
      <c r="C78" s="187"/>
      <c r="D78" s="177"/>
      <c r="E78" s="185"/>
      <c r="F78" s="177"/>
      <c r="G78" s="177"/>
      <c r="H78" s="216"/>
      <c r="I78" s="216"/>
      <c r="J78" s="244"/>
      <c r="K78" s="199"/>
      <c r="L78" s="310"/>
      <c r="M78" s="242"/>
    </row>
    <row r="79" spans="1:14" ht="31.5" customHeight="1" x14ac:dyDescent="0.25">
      <c r="A79" s="311" t="s">
        <v>234</v>
      </c>
      <c r="B79" s="314">
        <v>355</v>
      </c>
      <c r="C79" s="54" t="s">
        <v>51</v>
      </c>
      <c r="D79" s="54" t="s">
        <v>138</v>
      </c>
      <c r="E79" s="54" t="s">
        <v>8</v>
      </c>
      <c r="F79" s="54" t="s">
        <v>0</v>
      </c>
      <c r="G79" s="54" t="s">
        <v>1</v>
      </c>
      <c r="H79" s="66" t="s">
        <v>63</v>
      </c>
      <c r="I79" s="66" t="s">
        <v>139</v>
      </c>
      <c r="J79" s="54">
        <v>2</v>
      </c>
      <c r="K79" s="83"/>
      <c r="L79" s="165">
        <f t="shared" ref="L79:L93" si="2">J79*K79</f>
        <v>0</v>
      </c>
      <c r="M79" s="343">
        <f>L79+L80+L81+L82+L83+L84</f>
        <v>0</v>
      </c>
    </row>
    <row r="80" spans="1:14" ht="47.25" x14ac:dyDescent="0.25">
      <c r="A80" s="312"/>
      <c r="B80" s="315"/>
      <c r="C80" s="52" t="s">
        <v>45</v>
      </c>
      <c r="D80" s="21" t="s">
        <v>58</v>
      </c>
      <c r="E80" s="59" t="s">
        <v>30</v>
      </c>
      <c r="F80" s="21" t="s">
        <v>47</v>
      </c>
      <c r="G80" s="21" t="s">
        <v>19</v>
      </c>
      <c r="H80" s="67" t="s">
        <v>62</v>
      </c>
      <c r="I80" s="45" t="s">
        <v>76</v>
      </c>
      <c r="J80" s="95">
        <v>2</v>
      </c>
      <c r="K80" s="83"/>
      <c r="L80" s="165">
        <f t="shared" si="2"/>
        <v>0</v>
      </c>
      <c r="M80" s="344"/>
    </row>
    <row r="81" spans="1:14" ht="47.25" x14ac:dyDescent="0.25">
      <c r="A81" s="312"/>
      <c r="B81" s="315"/>
      <c r="C81" s="52" t="s">
        <v>45</v>
      </c>
      <c r="D81" s="21" t="s">
        <v>58</v>
      </c>
      <c r="E81" s="59" t="s">
        <v>30</v>
      </c>
      <c r="F81" s="21" t="s">
        <v>47</v>
      </c>
      <c r="G81" s="21" t="s">
        <v>35</v>
      </c>
      <c r="H81" s="67" t="s">
        <v>62</v>
      </c>
      <c r="I81" s="45" t="s">
        <v>77</v>
      </c>
      <c r="J81" s="95">
        <v>1</v>
      </c>
      <c r="K81" s="83"/>
      <c r="L81" s="165">
        <f t="shared" si="2"/>
        <v>0</v>
      </c>
      <c r="M81" s="344"/>
    </row>
    <row r="82" spans="1:14" ht="63" x14ac:dyDescent="0.25">
      <c r="A82" s="312"/>
      <c r="B82" s="315"/>
      <c r="C82" s="52" t="s">
        <v>45</v>
      </c>
      <c r="D82" s="21" t="s">
        <v>58</v>
      </c>
      <c r="E82" s="59" t="s">
        <v>30</v>
      </c>
      <c r="F82" s="21" t="s">
        <v>47</v>
      </c>
      <c r="G82" s="21" t="s">
        <v>49</v>
      </c>
      <c r="H82" s="67" t="s">
        <v>62</v>
      </c>
      <c r="I82" s="45" t="s">
        <v>78</v>
      </c>
      <c r="J82" s="95">
        <v>1</v>
      </c>
      <c r="K82" s="83"/>
      <c r="L82" s="165">
        <f t="shared" si="2"/>
        <v>0</v>
      </c>
      <c r="M82" s="344"/>
    </row>
    <row r="83" spans="1:14" ht="63" x14ac:dyDescent="0.25">
      <c r="A83" s="312"/>
      <c r="B83" s="315"/>
      <c r="C83" s="52" t="s">
        <v>45</v>
      </c>
      <c r="D83" s="21" t="s">
        <v>58</v>
      </c>
      <c r="E83" s="59" t="s">
        <v>30</v>
      </c>
      <c r="F83" s="21" t="s">
        <v>47</v>
      </c>
      <c r="G83" s="21" t="s">
        <v>50</v>
      </c>
      <c r="H83" s="67" t="s">
        <v>62</v>
      </c>
      <c r="I83" s="45" t="s">
        <v>79</v>
      </c>
      <c r="J83" s="95">
        <v>1</v>
      </c>
      <c r="K83" s="83"/>
      <c r="L83" s="165">
        <f t="shared" si="2"/>
        <v>0</v>
      </c>
      <c r="M83" s="344"/>
    </row>
    <row r="84" spans="1:14" ht="31.5" x14ac:dyDescent="0.25">
      <c r="A84" s="312"/>
      <c r="B84" s="315"/>
      <c r="C84" s="182" t="s">
        <v>45</v>
      </c>
      <c r="D84" s="180" t="s">
        <v>58</v>
      </c>
      <c r="E84" s="162" t="s">
        <v>30</v>
      </c>
      <c r="F84" s="162" t="s">
        <v>56</v>
      </c>
      <c r="G84" s="162"/>
      <c r="H84" s="251" t="s">
        <v>59</v>
      </c>
      <c r="I84" s="251"/>
      <c r="J84" s="252">
        <v>3</v>
      </c>
      <c r="K84" s="106"/>
      <c r="L84" s="165">
        <f t="shared" si="2"/>
        <v>0</v>
      </c>
      <c r="M84" s="345"/>
      <c r="N84" s="8"/>
    </row>
    <row r="85" spans="1:14" x14ac:dyDescent="0.25">
      <c r="A85" s="206"/>
      <c r="B85" s="263"/>
      <c r="C85" s="187"/>
      <c r="D85" s="185"/>
      <c r="E85" s="177"/>
      <c r="F85" s="177"/>
      <c r="G85" s="177"/>
      <c r="H85" s="216"/>
      <c r="I85" s="216"/>
      <c r="J85" s="244"/>
      <c r="K85" s="199"/>
      <c r="L85" s="310"/>
      <c r="M85" s="242"/>
      <c r="N85" s="8"/>
    </row>
    <row r="86" spans="1:14" ht="31.5" customHeight="1" x14ac:dyDescent="0.25">
      <c r="A86" s="311" t="s">
        <v>235</v>
      </c>
      <c r="B86" s="314">
        <v>200</v>
      </c>
      <c r="C86" s="47" t="s">
        <v>45</v>
      </c>
      <c r="D86" s="21" t="s">
        <v>58</v>
      </c>
      <c r="E86" s="21" t="s">
        <v>30</v>
      </c>
      <c r="F86" s="21" t="s">
        <v>47</v>
      </c>
      <c r="G86" s="21" t="s">
        <v>35</v>
      </c>
      <c r="H86" s="67" t="s">
        <v>62</v>
      </c>
      <c r="I86" s="141"/>
      <c r="J86" s="95">
        <v>1</v>
      </c>
      <c r="K86" s="83"/>
      <c r="L86" s="165">
        <f t="shared" si="2"/>
        <v>0</v>
      </c>
      <c r="M86" s="343">
        <f>L86+L87+L88+L89+L90+L91+L92+L93</f>
        <v>0</v>
      </c>
    </row>
    <row r="87" spans="1:14" ht="31.5" x14ac:dyDescent="0.25">
      <c r="A87" s="312"/>
      <c r="B87" s="315"/>
      <c r="C87" s="47" t="s">
        <v>45</v>
      </c>
      <c r="D87" s="21" t="s">
        <v>58</v>
      </c>
      <c r="E87" s="21" t="s">
        <v>30</v>
      </c>
      <c r="F87" s="21" t="s">
        <v>47</v>
      </c>
      <c r="G87" s="21" t="s">
        <v>49</v>
      </c>
      <c r="H87" s="67" t="s">
        <v>62</v>
      </c>
      <c r="I87" s="141"/>
      <c r="J87" s="95">
        <v>1</v>
      </c>
      <c r="K87" s="83"/>
      <c r="L87" s="165">
        <f t="shared" si="2"/>
        <v>0</v>
      </c>
      <c r="M87" s="344"/>
    </row>
    <row r="88" spans="1:14" ht="31.5" x14ac:dyDescent="0.25">
      <c r="A88" s="312"/>
      <c r="B88" s="315"/>
      <c r="C88" s="47" t="s">
        <v>45</v>
      </c>
      <c r="D88" s="21" t="s">
        <v>58</v>
      </c>
      <c r="E88" s="21" t="s">
        <v>30</v>
      </c>
      <c r="F88" s="21" t="s">
        <v>47</v>
      </c>
      <c r="G88" s="21" t="s">
        <v>50</v>
      </c>
      <c r="H88" s="67" t="s">
        <v>62</v>
      </c>
      <c r="I88" s="141"/>
      <c r="J88" s="95">
        <v>1</v>
      </c>
      <c r="K88" s="83"/>
      <c r="L88" s="165">
        <f t="shared" si="2"/>
        <v>0</v>
      </c>
      <c r="M88" s="344"/>
    </row>
    <row r="89" spans="1:14" ht="31.5" x14ac:dyDescent="0.25">
      <c r="A89" s="312"/>
      <c r="B89" s="315"/>
      <c r="C89" s="52" t="s">
        <v>45</v>
      </c>
      <c r="D89" s="59" t="s">
        <v>46</v>
      </c>
      <c r="E89" s="21" t="s">
        <v>30</v>
      </c>
      <c r="F89" s="21" t="s">
        <v>47</v>
      </c>
      <c r="G89" s="21" t="s">
        <v>19</v>
      </c>
      <c r="H89" s="65" t="s">
        <v>48</v>
      </c>
      <c r="I89" s="140"/>
      <c r="J89" s="95">
        <v>4</v>
      </c>
      <c r="K89" s="83"/>
      <c r="L89" s="165">
        <f t="shared" si="2"/>
        <v>0</v>
      </c>
      <c r="M89" s="344"/>
    </row>
    <row r="90" spans="1:14" ht="31.5" x14ac:dyDescent="0.25">
      <c r="A90" s="312"/>
      <c r="B90" s="315"/>
      <c r="C90" s="52" t="s">
        <v>45</v>
      </c>
      <c r="D90" s="59" t="s">
        <v>46</v>
      </c>
      <c r="E90" s="21" t="s">
        <v>30</v>
      </c>
      <c r="F90" s="21" t="s">
        <v>47</v>
      </c>
      <c r="G90" s="21" t="s">
        <v>35</v>
      </c>
      <c r="H90" s="65" t="s">
        <v>48</v>
      </c>
      <c r="I90" s="140"/>
      <c r="J90" s="95">
        <v>2</v>
      </c>
      <c r="K90" s="83"/>
      <c r="L90" s="165">
        <f t="shared" si="2"/>
        <v>0</v>
      </c>
      <c r="M90" s="344"/>
      <c r="N90" s="4"/>
    </row>
    <row r="91" spans="1:14" ht="31.5" x14ac:dyDescent="0.25">
      <c r="A91" s="312"/>
      <c r="B91" s="315"/>
      <c r="C91" s="52" t="s">
        <v>45</v>
      </c>
      <c r="D91" s="59" t="s">
        <v>46</v>
      </c>
      <c r="E91" s="21" t="s">
        <v>30</v>
      </c>
      <c r="F91" s="21" t="s">
        <v>47</v>
      </c>
      <c r="G91" s="21" t="s">
        <v>49</v>
      </c>
      <c r="H91" s="65" t="s">
        <v>48</v>
      </c>
      <c r="I91" s="140"/>
      <c r="J91" s="95">
        <v>2</v>
      </c>
      <c r="K91" s="83"/>
      <c r="L91" s="165">
        <f t="shared" si="2"/>
        <v>0</v>
      </c>
      <c r="M91" s="344"/>
    </row>
    <row r="92" spans="1:14" ht="31.5" x14ac:dyDescent="0.25">
      <c r="A92" s="312"/>
      <c r="B92" s="315"/>
      <c r="C92" s="52" t="s">
        <v>45</v>
      </c>
      <c r="D92" s="59" t="s">
        <v>46</v>
      </c>
      <c r="E92" s="21" t="s">
        <v>30</v>
      </c>
      <c r="F92" s="21" t="s">
        <v>47</v>
      </c>
      <c r="G92" s="21" t="s">
        <v>50</v>
      </c>
      <c r="H92" s="65" t="s">
        <v>48</v>
      </c>
      <c r="I92" s="140"/>
      <c r="J92" s="95">
        <v>2</v>
      </c>
      <c r="K92" s="81"/>
      <c r="L92" s="165">
        <f t="shared" si="2"/>
        <v>0</v>
      </c>
      <c r="M92" s="344"/>
    </row>
    <row r="93" spans="1:14" ht="31.5" x14ac:dyDescent="0.25">
      <c r="A93" s="313"/>
      <c r="B93" s="316"/>
      <c r="C93" s="52" t="s">
        <v>45</v>
      </c>
      <c r="D93" s="59" t="s">
        <v>46</v>
      </c>
      <c r="E93" s="21" t="s">
        <v>30</v>
      </c>
      <c r="F93" s="59" t="s">
        <v>56</v>
      </c>
      <c r="G93" s="59"/>
      <c r="H93" s="65" t="s">
        <v>64</v>
      </c>
      <c r="I93" s="140"/>
      <c r="J93" s="95">
        <v>2</v>
      </c>
      <c r="K93" s="83"/>
      <c r="L93" s="165">
        <f t="shared" si="2"/>
        <v>0</v>
      </c>
      <c r="M93" s="354"/>
    </row>
    <row r="94" spans="1:14" x14ac:dyDescent="0.25">
      <c r="A94" s="206"/>
      <c r="B94" s="253"/>
      <c r="C94" s="187"/>
      <c r="D94" s="177"/>
      <c r="E94" s="185"/>
      <c r="F94" s="177"/>
      <c r="G94" s="177"/>
      <c r="H94" s="216"/>
      <c r="I94" s="216"/>
      <c r="J94" s="244"/>
      <c r="K94" s="199"/>
      <c r="L94" s="199"/>
      <c r="M94" s="242"/>
    </row>
    <row r="95" spans="1:14" ht="18.75" x14ac:dyDescent="0.3">
      <c r="A95" s="20"/>
      <c r="B95" s="265">
        <f>SUM(B9:B94)</f>
        <v>7735.71</v>
      </c>
      <c r="C95" s="47"/>
      <c r="D95" s="21"/>
      <c r="E95" s="21"/>
      <c r="F95" s="21"/>
      <c r="G95" s="21"/>
      <c r="H95" s="126" t="s">
        <v>65</v>
      </c>
      <c r="I95" s="142"/>
      <c r="J95" s="127"/>
      <c r="K95" s="127"/>
      <c r="L95" s="127"/>
      <c r="M95" s="128">
        <f>SUM(M9:M93)</f>
        <v>0</v>
      </c>
    </row>
    <row r="96" spans="1:14" x14ac:dyDescent="0.25">
      <c r="B96" s="24"/>
      <c r="C96" s="25"/>
      <c r="D96" s="26"/>
      <c r="E96" s="26"/>
      <c r="F96" s="28"/>
      <c r="G96" s="28"/>
      <c r="H96" s="29"/>
      <c r="I96" s="29"/>
      <c r="J96" s="96"/>
      <c r="K96" s="22"/>
      <c r="L96" s="22"/>
      <c r="M96" s="10"/>
    </row>
    <row r="97" spans="1:14" x14ac:dyDescent="0.25">
      <c r="A97" s="30"/>
      <c r="K97" s="32"/>
      <c r="L97" s="32"/>
      <c r="M97" s="33"/>
      <c r="N97" s="4"/>
    </row>
    <row r="98" spans="1:14" x14ac:dyDescent="0.25">
      <c r="K98" s="22"/>
      <c r="L98" s="22"/>
      <c r="M98" s="10"/>
    </row>
    <row r="99" spans="1:14" x14ac:dyDescent="0.25">
      <c r="B99" s="23"/>
      <c r="C99" s="23"/>
      <c r="D99" s="26"/>
      <c r="E99" s="28"/>
      <c r="F99" s="26"/>
      <c r="G99" s="26"/>
      <c r="H99" s="27"/>
      <c r="I99" s="27"/>
      <c r="J99" s="96"/>
    </row>
    <row r="100" spans="1:14" x14ac:dyDescent="0.25">
      <c r="B100" s="23"/>
      <c r="C100" s="23"/>
      <c r="D100" s="26"/>
      <c r="E100" s="28"/>
      <c r="F100" s="26"/>
      <c r="G100" s="26"/>
      <c r="H100" s="27"/>
      <c r="I100" s="27"/>
      <c r="J100" s="96"/>
      <c r="K100" s="22"/>
      <c r="L100" s="22"/>
      <c r="M100" s="10"/>
    </row>
    <row r="101" spans="1:14" x14ac:dyDescent="0.25">
      <c r="B101" s="34"/>
      <c r="C101" s="26"/>
      <c r="D101" s="26"/>
      <c r="E101" s="26"/>
      <c r="F101" s="26"/>
      <c r="G101" s="26"/>
      <c r="H101" s="27"/>
      <c r="I101" s="27"/>
      <c r="J101" s="96"/>
      <c r="K101" s="22"/>
      <c r="L101" s="22"/>
      <c r="M101" s="10"/>
    </row>
    <row r="102" spans="1:14" x14ac:dyDescent="0.25">
      <c r="B102" s="34"/>
      <c r="C102" s="26"/>
      <c r="D102" s="26"/>
      <c r="E102" s="26"/>
      <c r="F102" s="26"/>
      <c r="G102" s="26"/>
      <c r="H102" s="27"/>
      <c r="I102" s="27"/>
      <c r="J102" s="96"/>
      <c r="K102" s="32"/>
      <c r="L102" s="32"/>
      <c r="M102" s="33"/>
    </row>
    <row r="103" spans="1:14" x14ac:dyDescent="0.25">
      <c r="A103" s="30"/>
      <c r="B103" s="34"/>
      <c r="C103" s="26"/>
      <c r="D103" s="26"/>
      <c r="E103" s="26"/>
      <c r="F103" s="26"/>
      <c r="G103" s="26"/>
      <c r="H103" s="27"/>
      <c r="I103" s="27"/>
      <c r="J103" s="96"/>
      <c r="K103" s="22"/>
      <c r="L103" s="22"/>
      <c r="M103" s="10"/>
    </row>
    <row r="104" spans="1:14" x14ac:dyDescent="0.25">
      <c r="B104" s="34"/>
      <c r="C104" s="26"/>
      <c r="D104" s="26"/>
      <c r="E104" s="26"/>
      <c r="F104" s="26"/>
      <c r="G104" s="26"/>
      <c r="H104" s="27"/>
      <c r="I104" s="27"/>
      <c r="J104" s="96"/>
      <c r="K104" s="22"/>
      <c r="L104" s="22"/>
      <c r="M104" s="10"/>
    </row>
    <row r="105" spans="1:14" x14ac:dyDescent="0.25">
      <c r="B105" s="24"/>
      <c r="C105" s="25"/>
      <c r="D105" s="26"/>
      <c r="E105" s="26"/>
      <c r="F105" s="26"/>
      <c r="G105" s="26"/>
      <c r="H105" s="27"/>
      <c r="I105" s="27"/>
      <c r="J105" s="96"/>
      <c r="K105" s="32"/>
      <c r="L105" s="32"/>
      <c r="M105" s="33"/>
    </row>
    <row r="106" spans="1:14" x14ac:dyDescent="0.25">
      <c r="B106" s="24"/>
      <c r="C106" s="25"/>
      <c r="D106" s="26"/>
      <c r="E106" s="26"/>
      <c r="F106" s="26"/>
      <c r="G106" s="26"/>
      <c r="H106" s="27"/>
      <c r="I106" s="27"/>
      <c r="J106" s="96"/>
      <c r="K106" s="22"/>
      <c r="L106" s="22"/>
      <c r="M106" s="10"/>
    </row>
    <row r="107" spans="1:14" x14ac:dyDescent="0.25">
      <c r="B107" s="28"/>
      <c r="C107" s="26"/>
      <c r="D107" s="26"/>
      <c r="E107" s="26"/>
      <c r="F107" s="26"/>
      <c r="G107" s="28"/>
      <c r="H107" s="35"/>
      <c r="I107" s="35"/>
      <c r="J107" s="28"/>
      <c r="K107" s="31"/>
      <c r="L107" s="31"/>
      <c r="M107" s="31"/>
    </row>
    <row r="108" spans="1:14" x14ac:dyDescent="0.25">
      <c r="B108" s="28"/>
      <c r="C108" s="26"/>
      <c r="D108" s="36"/>
      <c r="E108" s="36"/>
      <c r="F108" s="36"/>
      <c r="G108" s="36"/>
      <c r="J108" s="28"/>
      <c r="K108" s="31"/>
      <c r="L108" s="31"/>
      <c r="M108" s="31"/>
    </row>
    <row r="109" spans="1:14" x14ac:dyDescent="0.25">
      <c r="B109" s="28"/>
      <c r="C109" s="26"/>
      <c r="D109" s="36"/>
      <c r="E109" s="36"/>
      <c r="F109" s="36"/>
      <c r="G109" s="36"/>
      <c r="J109" s="28"/>
      <c r="K109" s="31"/>
      <c r="L109" s="31"/>
      <c r="M109" s="31"/>
    </row>
    <row r="110" spans="1:14" x14ac:dyDescent="0.25">
      <c r="A110" s="30"/>
      <c r="D110" s="22"/>
      <c r="F110" s="22"/>
      <c r="G110" s="22"/>
      <c r="K110" s="38"/>
      <c r="L110" s="38"/>
      <c r="M110" s="33"/>
    </row>
    <row r="111" spans="1:14" x14ac:dyDescent="0.25">
      <c r="B111" s="25"/>
      <c r="C111" s="25"/>
      <c r="D111" s="26"/>
      <c r="E111" s="26"/>
      <c r="F111" s="26"/>
      <c r="G111" s="26"/>
      <c r="H111" s="27"/>
      <c r="I111" s="27"/>
      <c r="J111" s="96"/>
      <c r="K111" s="22"/>
      <c r="L111" s="22"/>
      <c r="M111" s="10"/>
    </row>
    <row r="112" spans="1:14" x14ac:dyDescent="0.25">
      <c r="B112" s="25"/>
      <c r="C112" s="39"/>
      <c r="D112" s="39"/>
      <c r="E112" s="39"/>
      <c r="F112" s="39"/>
      <c r="G112" s="39"/>
      <c r="H112" s="29"/>
      <c r="I112" s="29"/>
      <c r="J112" s="39"/>
      <c r="K112" s="40"/>
      <c r="L112" s="40"/>
      <c r="M112" s="40"/>
    </row>
    <row r="113" spans="1:13" x14ac:dyDescent="0.25">
      <c r="C113" s="39"/>
      <c r="D113" s="39"/>
      <c r="E113" s="39"/>
      <c r="F113" s="39"/>
      <c r="G113" s="39"/>
      <c r="H113" s="41"/>
      <c r="I113" s="41"/>
      <c r="J113" s="39"/>
      <c r="K113" s="40"/>
      <c r="L113" s="40"/>
      <c r="M113" s="40"/>
    </row>
    <row r="114" spans="1:13" x14ac:dyDescent="0.25">
      <c r="B114" s="34"/>
      <c r="C114" s="42"/>
      <c r="D114" s="39"/>
      <c r="E114" s="39"/>
      <c r="F114" s="39"/>
      <c r="G114" s="39"/>
      <c r="H114" s="43"/>
      <c r="I114" s="43"/>
      <c r="J114" s="39"/>
      <c r="K114" s="40"/>
      <c r="L114" s="40"/>
      <c r="M114" s="40"/>
    </row>
    <row r="115" spans="1:13" x14ac:dyDescent="0.25">
      <c r="B115" s="34"/>
      <c r="C115" s="42"/>
      <c r="D115" s="39"/>
      <c r="E115" s="39"/>
      <c r="F115" s="39"/>
      <c r="G115" s="39"/>
      <c r="H115" s="41"/>
      <c r="I115" s="41"/>
      <c r="J115" s="39"/>
      <c r="K115" s="40"/>
      <c r="L115" s="40"/>
      <c r="M115" s="40"/>
    </row>
    <row r="116" spans="1:13" x14ac:dyDescent="0.25">
      <c r="B116" s="34"/>
      <c r="C116" s="42"/>
      <c r="D116" s="39"/>
      <c r="E116" s="39"/>
      <c r="F116" s="39"/>
      <c r="G116" s="39"/>
      <c r="H116" s="41"/>
      <c r="I116" s="41"/>
      <c r="J116" s="39"/>
      <c r="K116" s="40"/>
      <c r="L116" s="40"/>
      <c r="M116" s="40"/>
    </row>
    <row r="117" spans="1:13" x14ac:dyDescent="0.25">
      <c r="A117" s="30"/>
      <c r="F117" s="22"/>
      <c r="G117" s="22"/>
      <c r="K117" s="38"/>
      <c r="L117" s="38"/>
      <c r="M117" s="33"/>
    </row>
    <row r="118" spans="1:13" x14ac:dyDescent="0.25">
      <c r="F118" s="22"/>
      <c r="G118" s="22"/>
      <c r="K118" s="22"/>
      <c r="L118" s="22"/>
      <c r="M118" s="10"/>
    </row>
    <row r="122" spans="1:13" x14ac:dyDescent="0.25">
      <c r="B122" s="28"/>
      <c r="D122" s="22"/>
      <c r="F122" s="22"/>
      <c r="G122" s="22"/>
      <c r="K122" s="44"/>
      <c r="L122" s="44"/>
      <c r="M122" s="44"/>
    </row>
    <row r="123" spans="1:13" x14ac:dyDescent="0.25">
      <c r="A123" s="30"/>
      <c r="F123" s="22"/>
      <c r="G123" s="22"/>
    </row>
    <row r="124" spans="1:13" x14ac:dyDescent="0.25">
      <c r="A124" s="30"/>
    </row>
    <row r="128" spans="1:13" x14ac:dyDescent="0.25">
      <c r="A128" s="30"/>
    </row>
    <row r="135" spans="1:1" x14ac:dyDescent="0.25">
      <c r="A135" s="30"/>
    </row>
    <row r="159" spans="1:1" x14ac:dyDescent="0.25">
      <c r="A159" s="11"/>
    </row>
    <row r="160" spans="1:1" x14ac:dyDescent="0.25">
      <c r="A160" s="11"/>
    </row>
    <row r="161" spans="1:13" x14ac:dyDescent="0.25">
      <c r="A161" s="15"/>
    </row>
    <row r="162" spans="1:13" x14ac:dyDescent="0.25">
      <c r="A162" s="11"/>
    </row>
    <row r="164" spans="1:13" x14ac:dyDescent="0.25">
      <c r="M164" s="9"/>
    </row>
  </sheetData>
  <mergeCells count="45">
    <mergeCell ref="M73:M77"/>
    <mergeCell ref="M79:M84"/>
    <mergeCell ref="M86:M93"/>
    <mergeCell ref="M11:M16"/>
    <mergeCell ref="M18:M19"/>
    <mergeCell ref="M21:M26"/>
    <mergeCell ref="M28:M29"/>
    <mergeCell ref="M31:M35"/>
    <mergeCell ref="M68:M71"/>
    <mergeCell ref="M37:M42"/>
    <mergeCell ref="M44:M45"/>
    <mergeCell ref="M47:M48"/>
    <mergeCell ref="M50:M59"/>
    <mergeCell ref="M61:M66"/>
    <mergeCell ref="A50:A59"/>
    <mergeCell ref="B50:B59"/>
    <mergeCell ref="A44:A45"/>
    <mergeCell ref="B44:B45"/>
    <mergeCell ref="A73:A77"/>
    <mergeCell ref="B73:B77"/>
    <mergeCell ref="A61:A66"/>
    <mergeCell ref="B61:B66"/>
    <mergeCell ref="A68:A71"/>
    <mergeCell ref="B68:B71"/>
    <mergeCell ref="B18:B19"/>
    <mergeCell ref="A28:A29"/>
    <mergeCell ref="B28:B29"/>
    <mergeCell ref="A31:A35"/>
    <mergeCell ref="B31:B35"/>
    <mergeCell ref="A86:A93"/>
    <mergeCell ref="B86:B93"/>
    <mergeCell ref="A1:M1"/>
    <mergeCell ref="A79:A84"/>
    <mergeCell ref="B79:B84"/>
    <mergeCell ref="A2:B2"/>
    <mergeCell ref="A7:M7"/>
    <mergeCell ref="B11:B16"/>
    <mergeCell ref="A11:A16"/>
    <mergeCell ref="A21:A26"/>
    <mergeCell ref="B21:B26"/>
    <mergeCell ref="A18:A19"/>
    <mergeCell ref="A47:A48"/>
    <mergeCell ref="B47:B48"/>
    <mergeCell ref="A37:A42"/>
    <mergeCell ref="B37:B42"/>
  </mergeCells>
  <pageMargins left="0.31496062992125984" right="0.1968503937007874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E215-1A27-46A4-9661-0C93B64280F0}">
  <dimension ref="A1:M46"/>
  <sheetViews>
    <sheetView zoomScale="80" zoomScaleNormal="80" workbookViewId="0">
      <selection activeCell="A7" sqref="A7"/>
    </sheetView>
  </sheetViews>
  <sheetFormatPr defaultRowHeight="15.75" x14ac:dyDescent="0.25"/>
  <cols>
    <col min="1" max="1" width="20.5703125" customWidth="1"/>
    <col min="2" max="2" width="25.42578125" customWidth="1"/>
    <col min="3" max="3" width="18.42578125" customWidth="1"/>
    <col min="4" max="4" width="22.7109375" customWidth="1"/>
    <col min="5" max="5" width="14.7109375" customWidth="1"/>
    <col min="6" max="6" width="18.42578125" customWidth="1"/>
    <col min="7" max="7" width="15.42578125" customWidth="1"/>
    <col min="8" max="8" width="22.42578125" customWidth="1"/>
    <col min="9" max="9" width="23.85546875" customWidth="1"/>
    <col min="10" max="10" width="13.42578125" customWidth="1"/>
    <col min="11" max="11" width="17.5703125" customWidth="1"/>
    <col min="12" max="12" width="17.5703125" style="306" customWidth="1"/>
    <col min="13" max="13" width="18.140625" style="297" customWidth="1"/>
  </cols>
  <sheetData>
    <row r="1" spans="1:13" ht="21" x14ac:dyDescent="0.35">
      <c r="A1" s="361" t="s">
        <v>219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ht="38.25" customHeight="1" x14ac:dyDescent="0.25">
      <c r="A2" s="362" t="s">
        <v>214</v>
      </c>
      <c r="B2" s="362"/>
    </row>
    <row r="3" spans="1:13" ht="18.75" x14ac:dyDescent="0.3">
      <c r="A3" s="110" t="s">
        <v>6</v>
      </c>
      <c r="B3" s="110"/>
    </row>
    <row r="4" spans="1:13" ht="18.75" x14ac:dyDescent="0.3">
      <c r="A4" s="110"/>
      <c r="B4" s="110"/>
    </row>
    <row r="5" spans="1:13" ht="18.75" x14ac:dyDescent="0.3">
      <c r="A5" s="110" t="s">
        <v>147</v>
      </c>
      <c r="B5" s="110" t="s">
        <v>148</v>
      </c>
    </row>
    <row r="6" spans="1:13" ht="18.75" x14ac:dyDescent="0.3">
      <c r="A6" s="363" t="s">
        <v>210</v>
      </c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</row>
    <row r="7" spans="1:13" ht="65.25" customHeight="1" x14ac:dyDescent="0.25">
      <c r="A7" s="150" t="s">
        <v>244</v>
      </c>
      <c r="B7" s="151" t="s">
        <v>236</v>
      </c>
      <c r="C7" s="100" t="s">
        <v>5</v>
      </c>
      <c r="D7" s="100" t="s">
        <v>149</v>
      </c>
      <c r="E7" s="100" t="s">
        <v>4</v>
      </c>
      <c r="F7" s="100" t="s">
        <v>143</v>
      </c>
      <c r="G7" s="100" t="s">
        <v>142</v>
      </c>
      <c r="H7" s="152" t="s">
        <v>141</v>
      </c>
      <c r="I7" s="152" t="s">
        <v>212</v>
      </c>
      <c r="J7" s="153" t="s">
        <v>2</v>
      </c>
      <c r="K7" s="152" t="s">
        <v>145</v>
      </c>
      <c r="L7" s="152" t="s">
        <v>217</v>
      </c>
      <c r="M7" s="298" t="s">
        <v>215</v>
      </c>
    </row>
    <row r="8" spans="1:13" ht="51" customHeight="1" x14ac:dyDescent="0.25">
      <c r="A8" s="206" t="s">
        <v>237</v>
      </c>
      <c r="B8" s="263">
        <v>35</v>
      </c>
      <c r="C8" s="47" t="s">
        <v>7</v>
      </c>
      <c r="D8" s="59" t="s">
        <v>151</v>
      </c>
      <c r="E8" s="116" t="s">
        <v>30</v>
      </c>
      <c r="F8" s="59" t="s">
        <v>152</v>
      </c>
      <c r="G8" s="59" t="s">
        <v>153</v>
      </c>
      <c r="H8" s="20" t="s">
        <v>154</v>
      </c>
      <c r="I8" s="146" t="s">
        <v>150</v>
      </c>
      <c r="J8" s="116">
        <v>1</v>
      </c>
      <c r="K8" s="107"/>
      <c r="L8" s="308">
        <f>J8*K8</f>
        <v>0</v>
      </c>
      <c r="M8" s="289">
        <f>L8</f>
        <v>0</v>
      </c>
    </row>
    <row r="9" spans="1:13" ht="18" customHeight="1" x14ac:dyDescent="0.25">
      <c r="A9" s="206"/>
      <c r="B9" s="263"/>
      <c r="C9" s="194"/>
      <c r="D9" s="177"/>
      <c r="E9" s="267"/>
      <c r="F9" s="177"/>
      <c r="G9" s="177"/>
      <c r="H9" s="208"/>
      <c r="I9" s="268"/>
      <c r="J9" s="267"/>
      <c r="K9" s="269"/>
      <c r="L9" s="309"/>
      <c r="M9" s="289"/>
    </row>
    <row r="10" spans="1:13" ht="15.75" customHeight="1" x14ac:dyDescent="0.25">
      <c r="A10" s="355" t="s">
        <v>238</v>
      </c>
      <c r="B10" s="358">
        <v>570</v>
      </c>
      <c r="C10" s="47" t="s">
        <v>13</v>
      </c>
      <c r="D10" s="47" t="s">
        <v>156</v>
      </c>
      <c r="E10" s="113" t="s">
        <v>157</v>
      </c>
      <c r="F10" s="47" t="s">
        <v>0</v>
      </c>
      <c r="G10" s="47" t="s">
        <v>1</v>
      </c>
      <c r="H10" s="47" t="s">
        <v>158</v>
      </c>
      <c r="I10" s="147" t="s">
        <v>155</v>
      </c>
      <c r="J10" s="113">
        <v>2</v>
      </c>
      <c r="K10" s="107"/>
      <c r="L10" s="308">
        <f t="shared" ref="L10:L44" si="0">J10*K10</f>
        <v>0</v>
      </c>
      <c r="M10" s="336">
        <f>L10+L11+L12+L13+L14+L15+L16+L17+L18+L19</f>
        <v>0</v>
      </c>
    </row>
    <row r="11" spans="1:13" ht="15.75" customHeight="1" x14ac:dyDescent="0.25">
      <c r="A11" s="355"/>
      <c r="B11" s="358"/>
      <c r="C11" s="20" t="s">
        <v>7</v>
      </c>
      <c r="D11" s="47" t="s">
        <v>159</v>
      </c>
      <c r="E11" s="113" t="s">
        <v>157</v>
      </c>
      <c r="F11" s="47" t="s">
        <v>0</v>
      </c>
      <c r="G11" s="47" t="s">
        <v>1</v>
      </c>
      <c r="H11" s="47" t="s">
        <v>160</v>
      </c>
      <c r="I11" s="47"/>
      <c r="J11" s="113">
        <v>2</v>
      </c>
      <c r="K11" s="1"/>
      <c r="L11" s="308">
        <f t="shared" si="0"/>
        <v>0</v>
      </c>
      <c r="M11" s="364"/>
    </row>
    <row r="12" spans="1:13" ht="15.75" customHeight="1" x14ac:dyDescent="0.25">
      <c r="A12" s="355"/>
      <c r="B12" s="358"/>
      <c r="C12" s="20" t="s">
        <v>7</v>
      </c>
      <c r="D12" s="20" t="s">
        <v>161</v>
      </c>
      <c r="E12" s="114" t="s">
        <v>30</v>
      </c>
      <c r="F12" s="46" t="s">
        <v>33</v>
      </c>
      <c r="G12" s="46" t="s">
        <v>162</v>
      </c>
      <c r="H12" s="20" t="s">
        <v>163</v>
      </c>
      <c r="I12" s="20"/>
      <c r="J12" s="113">
        <v>1</v>
      </c>
      <c r="K12" s="1"/>
      <c r="L12" s="308">
        <f t="shared" si="0"/>
        <v>0</v>
      </c>
      <c r="M12" s="364"/>
    </row>
    <row r="13" spans="1:13" ht="15.75" customHeight="1" x14ac:dyDescent="0.25">
      <c r="A13" s="355"/>
      <c r="B13" s="358"/>
      <c r="C13" s="20" t="s">
        <v>7</v>
      </c>
      <c r="D13" s="20" t="s">
        <v>161</v>
      </c>
      <c r="E13" s="114" t="s">
        <v>30</v>
      </c>
      <c r="F13" s="46" t="s">
        <v>33</v>
      </c>
      <c r="G13" s="46" t="s">
        <v>1</v>
      </c>
      <c r="H13" s="20" t="s">
        <v>164</v>
      </c>
      <c r="I13" s="20"/>
      <c r="J13" s="116">
        <v>1</v>
      </c>
      <c r="K13" s="1"/>
      <c r="L13" s="308">
        <f t="shared" si="0"/>
        <v>0</v>
      </c>
      <c r="M13" s="364"/>
    </row>
    <row r="14" spans="1:13" ht="30" x14ac:dyDescent="0.25">
      <c r="A14" s="355"/>
      <c r="B14" s="358"/>
      <c r="C14" s="47" t="s">
        <v>7</v>
      </c>
      <c r="D14" s="47" t="s">
        <v>159</v>
      </c>
      <c r="E14" s="113" t="s">
        <v>157</v>
      </c>
      <c r="F14" s="47" t="s">
        <v>166</v>
      </c>
      <c r="G14" s="119" t="s">
        <v>167</v>
      </c>
      <c r="H14" s="47" t="s">
        <v>168</v>
      </c>
      <c r="I14" s="147" t="s">
        <v>165</v>
      </c>
      <c r="J14" s="114">
        <v>1</v>
      </c>
      <c r="K14" s="107"/>
      <c r="L14" s="308">
        <f t="shared" si="0"/>
        <v>0</v>
      </c>
      <c r="M14" s="364"/>
    </row>
    <row r="15" spans="1:13" ht="31.5" x14ac:dyDescent="0.25">
      <c r="A15" s="355"/>
      <c r="B15" s="358"/>
      <c r="C15" s="46" t="s">
        <v>13</v>
      </c>
      <c r="D15" s="59" t="s">
        <v>170</v>
      </c>
      <c r="E15" s="113" t="s">
        <v>157</v>
      </c>
      <c r="F15" s="59" t="s">
        <v>0</v>
      </c>
      <c r="G15" s="47" t="s">
        <v>1</v>
      </c>
      <c r="H15" s="121" t="s">
        <v>171</v>
      </c>
      <c r="I15" s="148" t="s">
        <v>169</v>
      </c>
      <c r="J15" s="116">
        <v>3</v>
      </c>
      <c r="K15" s="1"/>
      <c r="L15" s="308">
        <f t="shared" si="0"/>
        <v>0</v>
      </c>
      <c r="M15" s="364"/>
    </row>
    <row r="16" spans="1:13" ht="15.75" customHeight="1" x14ac:dyDescent="0.25">
      <c r="A16" s="355"/>
      <c r="B16" s="358"/>
      <c r="C16" s="47" t="s">
        <v>7</v>
      </c>
      <c r="D16" s="59" t="s">
        <v>173</v>
      </c>
      <c r="E16" s="116" t="s">
        <v>174</v>
      </c>
      <c r="F16" s="59" t="s">
        <v>0</v>
      </c>
      <c r="G16" s="47" t="s">
        <v>1</v>
      </c>
      <c r="H16" s="121">
        <v>45807106</v>
      </c>
      <c r="I16" s="148" t="s">
        <v>172</v>
      </c>
      <c r="J16" s="122">
        <v>1</v>
      </c>
      <c r="K16" s="1"/>
      <c r="L16" s="308">
        <f t="shared" si="0"/>
        <v>0</v>
      </c>
      <c r="M16" s="364"/>
    </row>
    <row r="17" spans="1:13" x14ac:dyDescent="0.25">
      <c r="A17" s="355"/>
      <c r="B17" s="358"/>
      <c r="C17" s="47" t="s">
        <v>7</v>
      </c>
      <c r="D17" s="59" t="s">
        <v>173</v>
      </c>
      <c r="E17" s="116" t="s">
        <v>174</v>
      </c>
      <c r="F17" s="59" t="s">
        <v>176</v>
      </c>
      <c r="G17" s="120" t="s">
        <v>167</v>
      </c>
      <c r="H17" s="121">
        <v>44574302</v>
      </c>
      <c r="I17" s="148" t="s">
        <v>175</v>
      </c>
      <c r="J17" s="122">
        <v>1</v>
      </c>
      <c r="K17" s="107"/>
      <c r="L17" s="308">
        <f t="shared" si="0"/>
        <v>0</v>
      </c>
      <c r="M17" s="364"/>
    </row>
    <row r="18" spans="1:13" ht="31.5" x14ac:dyDescent="0.25">
      <c r="A18" s="355"/>
      <c r="B18" s="358"/>
      <c r="C18" s="46" t="s">
        <v>51</v>
      </c>
      <c r="D18" s="59" t="s">
        <v>103</v>
      </c>
      <c r="E18" s="112" t="s">
        <v>8</v>
      </c>
      <c r="F18" s="59" t="s">
        <v>0</v>
      </c>
      <c r="G18" s="20" t="s">
        <v>1</v>
      </c>
      <c r="H18" s="121" t="s">
        <v>61</v>
      </c>
      <c r="I18" s="148" t="s">
        <v>104</v>
      </c>
      <c r="J18" s="122">
        <v>2</v>
      </c>
      <c r="K18" s="107"/>
      <c r="L18" s="308">
        <f t="shared" si="0"/>
        <v>0</v>
      </c>
      <c r="M18" s="364"/>
    </row>
    <row r="19" spans="1:13" ht="31.5" x14ac:dyDescent="0.25">
      <c r="A19" s="311"/>
      <c r="B19" s="358"/>
      <c r="C19" s="270" t="s">
        <v>13</v>
      </c>
      <c r="D19" s="162" t="s">
        <v>105</v>
      </c>
      <c r="E19" s="149" t="s">
        <v>8</v>
      </c>
      <c r="F19" s="162" t="s">
        <v>0</v>
      </c>
      <c r="G19" s="145" t="s">
        <v>1</v>
      </c>
      <c r="H19" s="201" t="s">
        <v>106</v>
      </c>
      <c r="I19" s="271" t="s">
        <v>107</v>
      </c>
      <c r="J19" s="272">
        <v>1</v>
      </c>
      <c r="K19" s="273"/>
      <c r="L19" s="308">
        <f t="shared" si="0"/>
        <v>0</v>
      </c>
      <c r="M19" s="337"/>
    </row>
    <row r="20" spans="1:13" x14ac:dyDescent="0.25">
      <c r="A20" s="206"/>
      <c r="B20" s="261"/>
      <c r="C20" s="238"/>
      <c r="D20" s="177"/>
      <c r="E20" s="274"/>
      <c r="F20" s="177"/>
      <c r="G20" s="208"/>
      <c r="H20" s="210"/>
      <c r="I20" s="275"/>
      <c r="J20" s="276"/>
      <c r="K20" s="269"/>
      <c r="L20" s="309"/>
      <c r="M20" s="255"/>
    </row>
    <row r="21" spans="1:13" ht="31.5" x14ac:dyDescent="0.25">
      <c r="A21" s="311" t="s">
        <v>239</v>
      </c>
      <c r="B21" s="342">
        <v>95.48</v>
      </c>
      <c r="C21" s="45" t="s">
        <v>13</v>
      </c>
      <c r="D21" s="45" t="s">
        <v>177</v>
      </c>
      <c r="E21" s="45" t="s">
        <v>8</v>
      </c>
      <c r="F21" s="45" t="s">
        <v>0</v>
      </c>
      <c r="G21" s="45" t="s">
        <v>1</v>
      </c>
      <c r="H21" s="45" t="s">
        <v>178</v>
      </c>
      <c r="I21" s="45"/>
      <c r="J21" s="45">
        <v>1</v>
      </c>
      <c r="K21" s="111"/>
      <c r="L21" s="308">
        <f t="shared" si="0"/>
        <v>0</v>
      </c>
      <c r="M21" s="342">
        <f>L21+L22+L23</f>
        <v>0</v>
      </c>
    </row>
    <row r="22" spans="1:13" x14ac:dyDescent="0.25">
      <c r="A22" s="312"/>
      <c r="B22" s="328"/>
      <c r="C22" s="45" t="s">
        <v>13</v>
      </c>
      <c r="D22" s="45" t="s">
        <v>177</v>
      </c>
      <c r="E22" s="45" t="s">
        <v>8</v>
      </c>
      <c r="F22" s="45" t="s">
        <v>111</v>
      </c>
      <c r="G22" s="45" t="s">
        <v>1</v>
      </c>
      <c r="H22" s="45" t="s">
        <v>179</v>
      </c>
      <c r="I22" s="45"/>
      <c r="J22" s="45">
        <v>1</v>
      </c>
      <c r="K22" s="111"/>
      <c r="L22" s="308">
        <f t="shared" si="0"/>
        <v>0</v>
      </c>
      <c r="M22" s="365"/>
    </row>
    <row r="23" spans="1:13" ht="31.5" x14ac:dyDescent="0.25">
      <c r="A23" s="312"/>
      <c r="B23" s="328"/>
      <c r="C23" s="125" t="s">
        <v>13</v>
      </c>
      <c r="D23" s="125" t="s">
        <v>180</v>
      </c>
      <c r="E23" s="125" t="s">
        <v>8</v>
      </c>
      <c r="F23" s="125" t="s">
        <v>0</v>
      </c>
      <c r="G23" s="125" t="s">
        <v>1</v>
      </c>
      <c r="H23" s="125" t="s">
        <v>181</v>
      </c>
      <c r="I23" s="125"/>
      <c r="J23" s="125">
        <v>2</v>
      </c>
      <c r="K23" s="277"/>
      <c r="L23" s="308">
        <f t="shared" si="0"/>
        <v>0</v>
      </c>
      <c r="M23" s="328"/>
    </row>
    <row r="24" spans="1:13" x14ac:dyDescent="0.25">
      <c r="A24" s="206"/>
      <c r="B24" s="257"/>
      <c r="C24" s="250"/>
      <c r="D24" s="250"/>
      <c r="E24" s="250"/>
      <c r="F24" s="250"/>
      <c r="G24" s="250"/>
      <c r="H24" s="250"/>
      <c r="I24" s="250"/>
      <c r="J24" s="250"/>
      <c r="K24" s="278"/>
      <c r="L24" s="309"/>
      <c r="M24" s="257"/>
    </row>
    <row r="25" spans="1:13" ht="31.5" customHeight="1" x14ac:dyDescent="0.25">
      <c r="A25" s="311" t="s">
        <v>240</v>
      </c>
      <c r="B25" s="336">
        <v>250</v>
      </c>
      <c r="C25" s="21" t="s">
        <v>13</v>
      </c>
      <c r="D25" s="59" t="s">
        <v>182</v>
      </c>
      <c r="E25" s="115" t="s">
        <v>157</v>
      </c>
      <c r="F25" s="118" t="s">
        <v>0</v>
      </c>
      <c r="G25" s="21" t="s">
        <v>1</v>
      </c>
      <c r="H25" s="20" t="s">
        <v>183</v>
      </c>
      <c r="I25" s="20"/>
      <c r="J25" s="121">
        <v>1</v>
      </c>
      <c r="K25" s="107"/>
      <c r="L25" s="308">
        <f t="shared" si="0"/>
        <v>0</v>
      </c>
      <c r="M25" s="336">
        <f>L25+L26+L27+L28+L29+L30</f>
        <v>0</v>
      </c>
    </row>
    <row r="26" spans="1:13" ht="31.5" customHeight="1" x14ac:dyDescent="0.25">
      <c r="A26" s="312"/>
      <c r="B26" s="337"/>
      <c r="C26" s="21" t="s">
        <v>13</v>
      </c>
      <c r="D26" s="59" t="s">
        <v>184</v>
      </c>
      <c r="E26" s="115" t="s">
        <v>157</v>
      </c>
      <c r="F26" s="118" t="s">
        <v>0</v>
      </c>
      <c r="G26" s="21" t="s">
        <v>1</v>
      </c>
      <c r="H26" s="20" t="s">
        <v>185</v>
      </c>
      <c r="I26" s="20"/>
      <c r="J26" s="121">
        <v>6</v>
      </c>
      <c r="K26" s="107"/>
      <c r="L26" s="308">
        <f t="shared" si="0"/>
        <v>0</v>
      </c>
      <c r="M26" s="364"/>
    </row>
    <row r="27" spans="1:13" ht="31.5" customHeight="1" x14ac:dyDescent="0.25">
      <c r="A27" s="312"/>
      <c r="B27" s="337"/>
      <c r="C27" s="21" t="s">
        <v>13</v>
      </c>
      <c r="D27" s="20" t="s">
        <v>186</v>
      </c>
      <c r="E27" s="115" t="s">
        <v>157</v>
      </c>
      <c r="F27" s="118" t="s">
        <v>0</v>
      </c>
      <c r="G27" s="21" t="s">
        <v>1</v>
      </c>
      <c r="H27" s="20" t="s">
        <v>187</v>
      </c>
      <c r="I27" s="20"/>
      <c r="J27" s="121">
        <v>1</v>
      </c>
      <c r="K27" s="107"/>
      <c r="L27" s="308">
        <f t="shared" si="0"/>
        <v>0</v>
      </c>
      <c r="M27" s="364"/>
    </row>
    <row r="28" spans="1:13" ht="15.75" customHeight="1" x14ac:dyDescent="0.25">
      <c r="A28" s="312"/>
      <c r="B28" s="337"/>
      <c r="C28" s="21" t="s">
        <v>13</v>
      </c>
      <c r="D28" s="59" t="s">
        <v>188</v>
      </c>
      <c r="E28" s="112"/>
      <c r="F28" s="20"/>
      <c r="G28" s="21" t="s">
        <v>1</v>
      </c>
      <c r="H28" s="20" t="s">
        <v>189</v>
      </c>
      <c r="I28" s="20"/>
      <c r="J28" s="121">
        <v>5</v>
      </c>
      <c r="K28" s="107"/>
      <c r="L28" s="308">
        <f t="shared" si="0"/>
        <v>0</v>
      </c>
      <c r="M28" s="364"/>
    </row>
    <row r="29" spans="1:13" ht="15.75" customHeight="1" x14ac:dyDescent="0.25">
      <c r="A29" s="312"/>
      <c r="B29" s="337"/>
      <c r="C29" s="21" t="s">
        <v>13</v>
      </c>
      <c r="D29" s="59" t="s">
        <v>170</v>
      </c>
      <c r="E29" s="112"/>
      <c r="F29" s="20"/>
      <c r="G29" s="21" t="s">
        <v>1</v>
      </c>
      <c r="H29" s="20" t="s">
        <v>190</v>
      </c>
      <c r="I29" s="20"/>
      <c r="J29" s="121">
        <v>5</v>
      </c>
      <c r="K29" s="107"/>
      <c r="L29" s="308">
        <f t="shared" si="0"/>
        <v>0</v>
      </c>
      <c r="M29" s="364"/>
    </row>
    <row r="30" spans="1:13" ht="15.75" customHeight="1" x14ac:dyDescent="0.25">
      <c r="A30" s="312"/>
      <c r="B30" s="337"/>
      <c r="C30" s="162" t="s">
        <v>7</v>
      </c>
      <c r="D30" s="162" t="s">
        <v>191</v>
      </c>
      <c r="E30" s="149"/>
      <c r="F30" s="145"/>
      <c r="G30" s="180" t="s">
        <v>1</v>
      </c>
      <c r="H30" s="162" t="s">
        <v>192</v>
      </c>
      <c r="I30" s="162"/>
      <c r="J30" s="201">
        <v>4</v>
      </c>
      <c r="K30" s="273"/>
      <c r="L30" s="308">
        <f t="shared" si="0"/>
        <v>0</v>
      </c>
      <c r="M30" s="337"/>
    </row>
    <row r="31" spans="1:13" ht="15.75" customHeight="1" x14ac:dyDescent="0.25">
      <c r="A31" s="206"/>
      <c r="B31" s="255"/>
      <c r="C31" s="177"/>
      <c r="D31" s="177"/>
      <c r="E31" s="274"/>
      <c r="F31" s="208"/>
      <c r="G31" s="185"/>
      <c r="H31" s="177"/>
      <c r="I31" s="177"/>
      <c r="J31" s="210"/>
      <c r="K31" s="269"/>
      <c r="L31" s="309"/>
      <c r="M31" s="255"/>
    </row>
    <row r="32" spans="1:13" ht="15.75" customHeight="1" x14ac:dyDescent="0.25">
      <c r="A32" s="311" t="s">
        <v>241</v>
      </c>
      <c r="B32" s="359">
        <v>255</v>
      </c>
      <c r="C32" s="68" t="s">
        <v>193</v>
      </c>
      <c r="D32" s="59" t="s">
        <v>194</v>
      </c>
      <c r="E32" s="116" t="s">
        <v>157</v>
      </c>
      <c r="F32" s="59" t="s">
        <v>0</v>
      </c>
      <c r="G32" s="59" t="s">
        <v>1</v>
      </c>
      <c r="H32" s="59" t="s">
        <v>195</v>
      </c>
      <c r="I32" s="59"/>
      <c r="J32" s="154">
        <v>1</v>
      </c>
      <c r="K32" s="107"/>
      <c r="L32" s="308">
        <f t="shared" si="0"/>
        <v>0</v>
      </c>
      <c r="M32" s="356">
        <f>L32+L33+L34+L35</f>
        <v>0</v>
      </c>
    </row>
    <row r="33" spans="1:13" ht="15.75" customHeight="1" x14ac:dyDescent="0.25">
      <c r="A33" s="312"/>
      <c r="B33" s="360"/>
      <c r="C33" s="68" t="s">
        <v>193</v>
      </c>
      <c r="D33" s="20" t="s">
        <v>196</v>
      </c>
      <c r="E33" s="116" t="s">
        <v>157</v>
      </c>
      <c r="F33" s="59" t="s">
        <v>197</v>
      </c>
      <c r="G33" s="59"/>
      <c r="H33" s="59" t="s">
        <v>168</v>
      </c>
      <c r="I33" s="59"/>
      <c r="J33" s="154">
        <v>1</v>
      </c>
      <c r="K33" s="107"/>
      <c r="L33" s="308">
        <f t="shared" si="0"/>
        <v>0</v>
      </c>
      <c r="M33" s="366"/>
    </row>
    <row r="34" spans="1:13" ht="15.75" customHeight="1" x14ac:dyDescent="0.25">
      <c r="A34" s="312"/>
      <c r="B34" s="360"/>
      <c r="C34" s="68" t="s">
        <v>7</v>
      </c>
      <c r="D34" s="59" t="s">
        <v>198</v>
      </c>
      <c r="E34" s="116" t="s">
        <v>157</v>
      </c>
      <c r="F34" s="59" t="s">
        <v>0</v>
      </c>
      <c r="G34" s="59" t="s">
        <v>1</v>
      </c>
      <c r="H34" s="59">
        <v>45807106</v>
      </c>
      <c r="I34" s="59"/>
      <c r="J34" s="154">
        <v>3</v>
      </c>
      <c r="K34" s="107"/>
      <c r="L34" s="308">
        <f t="shared" si="0"/>
        <v>0</v>
      </c>
      <c r="M34" s="366"/>
    </row>
    <row r="35" spans="1:13" ht="15.75" customHeight="1" x14ac:dyDescent="0.25">
      <c r="A35" s="312"/>
      <c r="B35" s="360"/>
      <c r="C35" s="214" t="s">
        <v>7</v>
      </c>
      <c r="D35" s="162" t="s">
        <v>198</v>
      </c>
      <c r="E35" s="279" t="s">
        <v>157</v>
      </c>
      <c r="F35" s="162" t="s">
        <v>199</v>
      </c>
      <c r="G35" s="162" t="s">
        <v>1</v>
      </c>
      <c r="H35" s="162">
        <v>44574302</v>
      </c>
      <c r="I35" s="162"/>
      <c r="J35" s="181">
        <v>1</v>
      </c>
      <c r="K35" s="273"/>
      <c r="L35" s="308">
        <f t="shared" si="0"/>
        <v>0</v>
      </c>
      <c r="M35" s="357"/>
    </row>
    <row r="36" spans="1:13" ht="15.75" customHeight="1" x14ac:dyDescent="0.25">
      <c r="A36" s="206"/>
      <c r="B36" s="286"/>
      <c r="C36" s="212"/>
      <c r="D36" s="177"/>
      <c r="E36" s="267"/>
      <c r="F36" s="177"/>
      <c r="G36" s="177"/>
      <c r="H36" s="177"/>
      <c r="I36" s="177"/>
      <c r="J36" s="186"/>
      <c r="K36" s="269"/>
      <c r="L36" s="309"/>
      <c r="M36" s="299"/>
    </row>
    <row r="37" spans="1:13" ht="31.5" x14ac:dyDescent="0.25">
      <c r="A37" s="124" t="s">
        <v>242</v>
      </c>
      <c r="B37" s="287">
        <v>70</v>
      </c>
      <c r="C37" s="47" t="s">
        <v>45</v>
      </c>
      <c r="D37" s="59" t="s">
        <v>201</v>
      </c>
      <c r="E37" s="116" t="s">
        <v>8</v>
      </c>
      <c r="F37" s="59" t="s">
        <v>0</v>
      </c>
      <c r="G37" s="47" t="s">
        <v>1</v>
      </c>
      <c r="H37" s="47" t="s">
        <v>202</v>
      </c>
      <c r="I37" s="147" t="s">
        <v>200</v>
      </c>
      <c r="J37" s="122">
        <v>1</v>
      </c>
      <c r="K37" s="108"/>
      <c r="L37" s="308">
        <f t="shared" si="0"/>
        <v>0</v>
      </c>
      <c r="M37" s="300">
        <f>L37</f>
        <v>0</v>
      </c>
    </row>
    <row r="38" spans="1:13" x14ac:dyDescent="0.25">
      <c r="A38" s="124"/>
      <c r="B38" s="288"/>
      <c r="C38" s="194"/>
      <c r="D38" s="177"/>
      <c r="E38" s="267"/>
      <c r="F38" s="177"/>
      <c r="G38" s="194"/>
      <c r="H38" s="194"/>
      <c r="I38" s="284"/>
      <c r="J38" s="276"/>
      <c r="K38" s="285"/>
      <c r="L38" s="309"/>
      <c r="M38" s="301"/>
    </row>
    <row r="39" spans="1:13" ht="47.25" customHeight="1" x14ac:dyDescent="0.25">
      <c r="A39" s="266" t="s">
        <v>243</v>
      </c>
      <c r="B39" s="259">
        <v>80</v>
      </c>
      <c r="C39" s="21" t="s">
        <v>13</v>
      </c>
      <c r="D39" s="117" t="s">
        <v>203</v>
      </c>
      <c r="E39" s="115" t="s">
        <v>8</v>
      </c>
      <c r="F39" s="21" t="s">
        <v>0</v>
      </c>
      <c r="G39" s="21" t="s">
        <v>1</v>
      </c>
      <c r="H39" s="123" t="s">
        <v>204</v>
      </c>
      <c r="I39" s="123"/>
      <c r="J39" s="121">
        <v>3</v>
      </c>
      <c r="K39" s="109"/>
      <c r="L39" s="308">
        <f t="shared" si="0"/>
        <v>0</v>
      </c>
      <c r="M39" s="302">
        <f>L39</f>
        <v>0</v>
      </c>
    </row>
    <row r="40" spans="1:13" ht="14.25" customHeight="1" x14ac:dyDescent="0.25">
      <c r="A40" s="281"/>
      <c r="B40" s="255"/>
      <c r="C40" s="185"/>
      <c r="D40" s="185"/>
      <c r="E40" s="282"/>
      <c r="F40" s="185"/>
      <c r="G40" s="185"/>
      <c r="H40" s="177"/>
      <c r="I40" s="177"/>
      <c r="J40" s="210"/>
      <c r="K40" s="283"/>
      <c r="L40" s="309"/>
      <c r="M40" s="299"/>
    </row>
    <row r="41" spans="1:13" ht="15.75" customHeight="1" x14ac:dyDescent="0.25">
      <c r="A41" s="355" t="s">
        <v>228</v>
      </c>
      <c r="B41" s="356">
        <v>456</v>
      </c>
      <c r="C41" s="59" t="s">
        <v>13</v>
      </c>
      <c r="D41" s="59" t="s">
        <v>177</v>
      </c>
      <c r="E41" s="116" t="s">
        <v>8</v>
      </c>
      <c r="F41" s="59" t="s">
        <v>0</v>
      </c>
      <c r="G41" s="59" t="s">
        <v>10</v>
      </c>
      <c r="H41" s="59" t="s">
        <v>205</v>
      </c>
      <c r="I41" s="59"/>
      <c r="J41" s="121">
        <v>8</v>
      </c>
      <c r="K41" s="107"/>
      <c r="L41" s="308">
        <f t="shared" si="0"/>
        <v>0</v>
      </c>
      <c r="M41" s="336">
        <f>L41+L42+L43+L44</f>
        <v>0</v>
      </c>
    </row>
    <row r="42" spans="1:13" ht="15.75" customHeight="1" x14ac:dyDescent="0.25">
      <c r="A42" s="355"/>
      <c r="B42" s="357"/>
      <c r="C42" s="59" t="s">
        <v>13</v>
      </c>
      <c r="D42" s="59" t="s">
        <v>177</v>
      </c>
      <c r="E42" s="116" t="s">
        <v>8</v>
      </c>
      <c r="F42" s="59" t="s">
        <v>111</v>
      </c>
      <c r="G42" s="59" t="s">
        <v>39</v>
      </c>
      <c r="H42" s="59" t="s">
        <v>179</v>
      </c>
      <c r="I42" s="59"/>
      <c r="J42" s="121">
        <v>9</v>
      </c>
      <c r="K42" s="107"/>
      <c r="L42" s="308">
        <f t="shared" si="0"/>
        <v>0</v>
      </c>
      <c r="M42" s="364"/>
    </row>
    <row r="43" spans="1:13" ht="15.75" customHeight="1" x14ac:dyDescent="0.25">
      <c r="A43" s="355"/>
      <c r="B43" s="357"/>
      <c r="C43" s="59" t="s">
        <v>13</v>
      </c>
      <c r="D43" s="59" t="s">
        <v>206</v>
      </c>
      <c r="E43" s="116" t="s">
        <v>8</v>
      </c>
      <c r="F43" s="59" t="s">
        <v>0</v>
      </c>
      <c r="G43" s="59" t="s">
        <v>10</v>
      </c>
      <c r="H43" s="59" t="s">
        <v>207</v>
      </c>
      <c r="I43" s="59"/>
      <c r="J43" s="121">
        <v>3</v>
      </c>
      <c r="K43" s="107"/>
      <c r="L43" s="308">
        <f t="shared" si="0"/>
        <v>0</v>
      </c>
      <c r="M43" s="364"/>
    </row>
    <row r="44" spans="1:13" ht="15.75" customHeight="1" x14ac:dyDescent="0.25">
      <c r="A44" s="311"/>
      <c r="B44" s="357"/>
      <c r="C44" s="162" t="s">
        <v>13</v>
      </c>
      <c r="D44" s="162" t="s">
        <v>206</v>
      </c>
      <c r="E44" s="279" t="s">
        <v>8</v>
      </c>
      <c r="F44" s="162" t="s">
        <v>111</v>
      </c>
      <c r="G44" s="162" t="s">
        <v>39</v>
      </c>
      <c r="H44" s="162" t="s">
        <v>208</v>
      </c>
      <c r="I44" s="162"/>
      <c r="J44" s="201">
        <v>3</v>
      </c>
      <c r="K44" s="273"/>
      <c r="L44" s="308">
        <f t="shared" si="0"/>
        <v>0</v>
      </c>
      <c r="M44" s="337"/>
    </row>
    <row r="45" spans="1:13" ht="15.75" customHeight="1" x14ac:dyDescent="0.25">
      <c r="A45" s="206"/>
      <c r="B45" s="280"/>
      <c r="C45" s="177"/>
      <c r="D45" s="177"/>
      <c r="E45" s="267"/>
      <c r="F45" s="177"/>
      <c r="G45" s="177"/>
      <c r="H45" s="177"/>
      <c r="I45" s="177"/>
      <c r="J45" s="210"/>
      <c r="K45" s="269"/>
      <c r="L45" s="309"/>
      <c r="M45" s="255"/>
    </row>
    <row r="46" spans="1:13" ht="18.75" x14ac:dyDescent="0.3">
      <c r="A46" s="290"/>
      <c r="B46" s="291">
        <f>SUM(B8:B45)</f>
        <v>1811.48</v>
      </c>
      <c r="C46" s="292"/>
      <c r="D46" s="292"/>
      <c r="E46" s="292"/>
      <c r="F46" s="292"/>
      <c r="G46" s="292"/>
      <c r="H46" s="293" t="s">
        <v>209</v>
      </c>
      <c r="I46" s="293"/>
      <c r="J46" s="294"/>
      <c r="K46" s="295"/>
      <c r="L46" s="307"/>
      <c r="M46" s="296">
        <f>SUM(M8:M44)</f>
        <v>0</v>
      </c>
    </row>
  </sheetData>
  <mergeCells count="18">
    <mergeCell ref="M21:M23"/>
    <mergeCell ref="M25:M30"/>
    <mergeCell ref="M32:M35"/>
    <mergeCell ref="M41:M44"/>
    <mergeCell ref="A1:M1"/>
    <mergeCell ref="A2:B2"/>
    <mergeCell ref="A6:M6"/>
    <mergeCell ref="A10:A19"/>
    <mergeCell ref="M10:M19"/>
    <mergeCell ref="A41:A44"/>
    <mergeCell ref="B41:B44"/>
    <mergeCell ref="B10:B19"/>
    <mergeCell ref="A21:A23"/>
    <mergeCell ref="B21:B23"/>
    <mergeCell ref="A25:A30"/>
    <mergeCell ref="B25:B30"/>
    <mergeCell ref="A32:A35"/>
    <mergeCell ref="B32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ΠΙΝΑΚΑΣ I_ΓΝΗΣΙΑ</vt:lpstr>
      <vt:lpstr>ΠΙΝΑΚΑΣ ΙΙ ΑΝΑΚΑΤΑΣΚΕΥΑΣΜΕΝΑ</vt:lpstr>
      <vt:lpstr>'ΠΙΝΑΚΑΣ I_ΓΝΗΣΙΑ'!Print_Area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oikonomiki2</dc:creator>
  <cp:lastModifiedBy>Γεώργιος Μαμαλάκης</cp:lastModifiedBy>
  <cp:lastPrinted>2023-06-16T07:24:16Z</cp:lastPrinted>
  <dcterms:created xsi:type="dcterms:W3CDTF">2015-03-03T14:10:58Z</dcterms:created>
  <dcterms:modified xsi:type="dcterms:W3CDTF">2024-06-13T08:19:33Z</dcterms:modified>
</cp:coreProperties>
</file>